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rector\Desktop\"/>
    </mc:Choice>
  </mc:AlternateContent>
  <xr:revisionPtr revIDLastSave="0" documentId="13_ncr:1_{7E8B7A67-2381-44A4-AFC1-C7491EC816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TRIZ" sheetId="2" r:id="rId1"/>
  </sheets>
  <definedNames>
    <definedName name="_xlnm.Print_Area" localSheetId="0">MATRIZ!$A$1:$AI$44</definedName>
  </definedNames>
  <calcPr calcId="191029"/>
</workbook>
</file>

<file path=xl/calcChain.xml><?xml version="1.0" encoding="utf-8"?>
<calcChain xmlns="http://schemas.openxmlformats.org/spreadsheetml/2006/main">
  <c r="AD39" i="2" l="1"/>
  <c r="AD36" i="2"/>
  <c r="AG39" i="2"/>
  <c r="AD42" i="2"/>
  <c r="AG36" i="2"/>
  <c r="AF36" i="2"/>
  <c r="AE36" i="2"/>
  <c r="O19" i="2"/>
  <c r="AF39" i="2"/>
  <c r="AE39" i="2"/>
  <c r="X39" i="2"/>
  <c r="Y39" i="2" s="1"/>
  <c r="O39" i="2"/>
  <c r="Z13" i="2"/>
  <c r="Y13" i="2"/>
  <c r="AA13" i="2"/>
  <c r="AA19" i="2"/>
  <c r="AG24" i="2"/>
  <c r="AF24" i="2"/>
  <c r="AE24" i="2"/>
  <c r="AD24" i="2"/>
  <c r="AF19" i="2"/>
  <c r="AA16" i="2"/>
  <c r="AD19" i="2"/>
  <c r="AG19" i="2"/>
  <c r="AE19" i="2"/>
  <c r="X36" i="2"/>
  <c r="Z36" i="2" s="1"/>
  <c r="AE42" i="2"/>
  <c r="AE13" i="2"/>
  <c r="AD13" i="2"/>
  <c r="AF42" i="2"/>
  <c r="AG42" i="2"/>
  <c r="AG13" i="2"/>
  <c r="AF13" i="2"/>
  <c r="AF16" i="2"/>
  <c r="AG16" i="2"/>
  <c r="O36" i="2"/>
  <c r="Z39" i="2" l="1"/>
  <c r="Y36" i="2"/>
  <c r="X34" i="2" l="1"/>
  <c r="Y34" i="2" s="1"/>
  <c r="O24" i="2"/>
  <c r="Z24" i="2"/>
  <c r="X42" i="2"/>
  <c r="Z42" i="2" s="1"/>
  <c r="O42" i="2"/>
  <c r="AG32" i="2"/>
  <c r="AF32" i="2"/>
  <c r="AE32" i="2"/>
  <c r="AD32" i="2"/>
  <c r="AA32" i="2"/>
  <c r="X32" i="2"/>
  <c r="Y32" i="2" s="1"/>
  <c r="O32" i="2"/>
  <c r="AG28" i="2"/>
  <c r="AF28" i="2"/>
  <c r="AE28" i="2"/>
  <c r="AD28" i="2"/>
  <c r="X28" i="2"/>
  <c r="Z28" i="2" s="1"/>
  <c r="O28" i="2"/>
  <c r="AG21" i="2"/>
  <c r="AF21" i="2"/>
  <c r="AE21" i="2"/>
  <c r="AD21" i="2"/>
  <c r="X21" i="2"/>
  <c r="Z21" i="2" s="1"/>
  <c r="O21" i="2"/>
  <c r="X20" i="2"/>
  <c r="Z20" i="2" s="1"/>
  <c r="X19" i="2"/>
  <c r="Y19" i="2" s="1"/>
  <c r="X17" i="2"/>
  <c r="AE16" i="2"/>
  <c r="AD16" i="2"/>
  <c r="X16" i="2"/>
  <c r="O16" i="2"/>
  <c r="X15" i="2"/>
  <c r="O13" i="2"/>
  <c r="Z16" i="2" l="1"/>
  <c r="Y16" i="2"/>
  <c r="Z34" i="2"/>
  <c r="Y24" i="2"/>
  <c r="Z19" i="2"/>
  <c r="Y20" i="2"/>
  <c r="Z32" i="2"/>
  <c r="Y42" i="2"/>
  <c r="Y21" i="2"/>
  <c r="Y28" i="2"/>
</calcChain>
</file>

<file path=xl/sharedStrings.xml><?xml version="1.0" encoding="utf-8"?>
<sst xmlns="http://schemas.openxmlformats.org/spreadsheetml/2006/main" count="320" uniqueCount="166">
  <si>
    <t xml:space="preserve"> </t>
  </si>
  <si>
    <t>I. EVALUACIÓN DE RIESGOS</t>
  </si>
  <si>
    <t>II. EVALUACIÓN DE LOS CONTROLES</t>
  </si>
  <si>
    <t>III. VALORACIÓN DE RIESGO VS CONTROLES</t>
  </si>
  <si>
    <t>IV. MAPA DE RIESGOS</t>
  </si>
  <si>
    <t xml:space="preserve">V. ESTRATEGAS Y ACCIONES </t>
  </si>
  <si>
    <t>No. de Riesgo</t>
  </si>
  <si>
    <t>Unidad Administrativa</t>
  </si>
  <si>
    <t>Alineación a estrategias, objetivos o metas institucionales</t>
  </si>
  <si>
    <t>Riesgo</t>
  </si>
  <si>
    <t>Nivel de decisión del riesgo</t>
  </si>
  <si>
    <t>Clasificación del riesgo</t>
  </si>
  <si>
    <t>Factor</t>
  </si>
  <si>
    <t>Posible efecto del riesgo</t>
  </si>
  <si>
    <t>Valoración Inicial</t>
  </si>
  <si>
    <t>¿Tiene controles?</t>
  </si>
  <si>
    <t>Control</t>
  </si>
  <si>
    <t>Determinación de la suficiencia o deficiencia del Control</t>
  </si>
  <si>
    <t>Riesgo controlado suficientemente</t>
  </si>
  <si>
    <t>VALORACIÓN FINAL</t>
  </si>
  <si>
    <t>UBICACIÓN DE CUADRANTES</t>
  </si>
  <si>
    <t>Estrategia para administrar el riesgo</t>
  </si>
  <si>
    <t>Descripción de acciones</t>
  </si>
  <si>
    <t>Selección</t>
  </si>
  <si>
    <t>Descripción</t>
  </si>
  <si>
    <t>No. de factor</t>
  </si>
  <si>
    <t>Clasificación</t>
  </si>
  <si>
    <t>Tipo</t>
  </si>
  <si>
    <t>Grado de Impacto</t>
  </si>
  <si>
    <t>Probabilidad de ocurrencia</t>
  </si>
  <si>
    <t>Cuadrante</t>
  </si>
  <si>
    <t>No.</t>
  </si>
  <si>
    <t>Está documentado</t>
  </si>
  <si>
    <t>Está formalizado</t>
  </si>
  <si>
    <t>Se aplica</t>
  </si>
  <si>
    <t>Es efectivo</t>
  </si>
  <si>
    <t>Resultado de la determinación</t>
  </si>
  <si>
    <t xml:space="preserve">I </t>
  </si>
  <si>
    <t>II</t>
  </si>
  <si>
    <t>III</t>
  </si>
  <si>
    <t>IV</t>
  </si>
  <si>
    <t>Unidad de Informática</t>
  </si>
  <si>
    <t>Objetivo</t>
  </si>
  <si>
    <t xml:space="preserve">Administración de la red de internet, wifi, datos y comunicación de forma adecuada </t>
  </si>
  <si>
    <t>Directivo</t>
  </si>
  <si>
    <t>De TIC´s</t>
  </si>
  <si>
    <t>TIC's</t>
  </si>
  <si>
    <t>Externo</t>
  </si>
  <si>
    <t>Retrasos en las actividades internas y externas que realizan los servidores públicos del Congreso</t>
  </si>
  <si>
    <t>Si</t>
  </si>
  <si>
    <t>Verificación de la estabilidad de la red</t>
  </si>
  <si>
    <t>Detectivo</t>
  </si>
  <si>
    <t>No</t>
  </si>
  <si>
    <t>Deficiente</t>
  </si>
  <si>
    <t>REDUCIR EL RIESGO</t>
  </si>
  <si>
    <t>Infraestructura de red obsoleta e insuficiente</t>
  </si>
  <si>
    <t>Interno</t>
  </si>
  <si>
    <t>Forticlient</t>
  </si>
  <si>
    <t>Preventivo</t>
  </si>
  <si>
    <t>Dirección de Cumunicación social</t>
  </si>
  <si>
    <t>Técnico-Administrativo</t>
  </si>
  <si>
    <t>Humano</t>
  </si>
  <si>
    <t xml:space="preserve">Correctivo </t>
  </si>
  <si>
    <t>Administrativo</t>
  </si>
  <si>
    <t>Coordinación de Asesoría</t>
  </si>
  <si>
    <t>Legal</t>
  </si>
  <si>
    <t>Normativo</t>
  </si>
  <si>
    <t>Que los decretos no queden aprobados para su publicación.</t>
  </si>
  <si>
    <t>Instituto de Estudios Legislativos</t>
  </si>
  <si>
    <t>Dirección de Recursos Humanos</t>
  </si>
  <si>
    <t>De recursos humanos</t>
  </si>
  <si>
    <t>Servicios Generales</t>
  </si>
  <si>
    <t>Sin un seguimiento adecuado, es más probable que los activos se extravíen o sean utilizados incorrectamente, lo que puede resultar en una pérdida financiera para la institución.</t>
  </si>
  <si>
    <t>Contabilidad</t>
  </si>
  <si>
    <t xml:space="preserve">Supervisar el cumplimento a la normatividad aplicable para el registro contable presupuestal  </t>
  </si>
  <si>
    <t>No se cuentan con controles</t>
  </si>
  <si>
    <t>NO</t>
  </si>
  <si>
    <t>Estategía</t>
  </si>
  <si>
    <t>De corrupción</t>
  </si>
  <si>
    <t>Otros</t>
  </si>
  <si>
    <t>Adquisición de la infraestructura de la red.</t>
  </si>
  <si>
    <t>Imprimir la verificación del CFDI.</t>
  </si>
  <si>
    <t>Anexar al expediente correponidente la verificación del CFDI.</t>
  </si>
  <si>
    <t>Los CFDI tengan un estatus de cancelado en el portal del SAT y se reciba sin verificarlo, ocasionando una afectacion presupuestal.</t>
  </si>
  <si>
    <t>Los registros de iniciativas o asuntos generales.</t>
  </si>
  <si>
    <t>Programa de servicios sociales insuficiente.</t>
  </si>
  <si>
    <t>Falta de un espacio designado para los bienes a desincorporar</t>
  </si>
  <si>
    <t>Falta de control de los bienes a desincorporar</t>
  </si>
  <si>
    <t>No existe un control</t>
  </si>
  <si>
    <t>Sistema de inventario</t>
  </si>
  <si>
    <t>Control de bienes a desincorporar con ubicación fisica del bien.</t>
  </si>
  <si>
    <t xml:space="preserve"> MATRIZ DE RIESGOS DEL CONGRESO DEL ESTADO LIBRE Y SOBERANO DE HIDALGO</t>
  </si>
  <si>
    <t>Pérdida del servicio del proveedor de internet</t>
  </si>
  <si>
    <t>La disposición esta desfasada con la exigencia de las sesiones</t>
  </si>
  <si>
    <t>Falta de revisión por disposición ya que la ley marca 16 horas para la revisión oportuna</t>
  </si>
  <si>
    <t>Apoyo al personal para la revisión de documentos en cartera</t>
  </si>
  <si>
    <t>No se cuenta con una persona que revise y verifique en la plataforma del SAT el estatus de los documentos</t>
  </si>
  <si>
    <t>Pruebas e implementación de la infraestructura de la red.</t>
  </si>
  <si>
    <t>Entrega de información al Comité de Adquisiciones para realización de las bases y lo relacionado a la licitación.</t>
  </si>
  <si>
    <t>Alta, reasignación y/o reubicación de un bien mueble (Usuario, lugar o área) y parque vehicular.</t>
  </si>
  <si>
    <t>Resguardos actualizados.</t>
  </si>
  <si>
    <t>Actualización del sistema de bienes</t>
  </si>
  <si>
    <t>Programa "Conoce tu congreso" realizado sin entrega de aviso de privacidad y/o carta de consentimiento para el uso de imagen de niñas, niños y adolescentes.</t>
  </si>
  <si>
    <t>Implementación de aviso de privacidad o consentimiento.</t>
  </si>
  <si>
    <t>Supervisión de la correcta implementación</t>
  </si>
  <si>
    <t>Implementacion de aviso de privacidad y/o carta de consentimiento para evitar futuros problemas legales.</t>
  </si>
  <si>
    <t>capacitar sobre la tecnica legislativa al persona que integra la coordinacion de asesoria</t>
  </si>
  <si>
    <t>Entrega de los resolutivos fuera de los plazos legales establecidos</t>
  </si>
  <si>
    <t>Incumplimiento de la Ley Orgánica del Poder Legislativo del Estado de Hidalgo y del Reglamento Ley Orgánica del Poder Legislativo del Estado de Hidalgo</t>
  </si>
  <si>
    <t>capacitacion de personal</t>
  </si>
  <si>
    <t>Correccion documental</t>
  </si>
  <si>
    <t>Actualización del Manual de comprobación de la partida para conocimiento de las y los servidores públicos que realizan erogaciones por este concepto</t>
  </si>
  <si>
    <t>Capacitar a las y los servidores públicos para la aplicación normativa para no caer en observaciones.</t>
  </si>
  <si>
    <t>Dar a conocer a los servidores públicos el documento autorizado.</t>
  </si>
  <si>
    <t>Mesas de trabajo con áreas de control (seguridad interna y el órgano interno de control), para verificar puntos débiles y/o detectados.</t>
  </si>
  <si>
    <t>Implementación de estrategias para el control de entradas, salidas, permisos y exencion del checador.</t>
  </si>
  <si>
    <t>Difusión de lineamientos internos en medios impresos y digitales</t>
  </si>
  <si>
    <t>Realización de estrategias para controlar las entradas, salidas, permisos y exencion del checador</t>
  </si>
  <si>
    <t>Ejecución de los programas de comunicación social y de relaciones públicas realizado de forma inadecuada</t>
  </si>
  <si>
    <t>Ejecutar los programas de comunicación social y de relaciones públicas del Congreso del Estado de Hidalgo.</t>
  </si>
  <si>
    <t>Falta de capacitación del personal de comunicación social</t>
  </si>
  <si>
    <t>No realizar la transmision en vivo de manera completa.</t>
  </si>
  <si>
    <t>Elaborar y autorizar un plan de mantenimiento con designación de responsables</t>
  </si>
  <si>
    <t xml:space="preserve">Red de internet, wifi, datos y comunicación administrada de forma inadecuada </t>
  </si>
  <si>
    <t>1) Elaborar un diagnostico de TICs. 2) Elaborar y autorizar un plan de mantenimiento con designación de responsables.</t>
  </si>
  <si>
    <t>1) Actualizacion del manual de transmision a las diferentes locaciones del congreso con designación de responsables. 2) Implementación de bitacora de incidencias de las transmisiones en vivo.</t>
  </si>
  <si>
    <t>1) Capacitación del personal de comunicación social con relacion a la transmision en vivo. 2) Evaluacion del rendimiento del personal.</t>
  </si>
  <si>
    <t>Afectación y/o observaciones por parte de la ASEH hacia el congreso</t>
  </si>
  <si>
    <t>Falta de aviso de privacidad y/o carta de consentimiento en el programa "Conoce tu congreso"</t>
  </si>
  <si>
    <t>Afectación y/o observaciones por parte de la auditoria federal y estatal hacia el congreso.</t>
  </si>
  <si>
    <t>Falta de atención a los lineamientos de las personas servidoras públicas</t>
  </si>
  <si>
    <t>Diagnostico y mapeo del proceso legislativo.</t>
  </si>
  <si>
    <t>Implementar un sistema de gestion del proceso legislativo que centralice los tramites administrativos, el seguimiento de iniciativas y proyectos, y la actualizacion de registros y documentos en tiempo real.</t>
  </si>
  <si>
    <t>Designacion de responsables para el uso del sistema y mesas de trabajo con las areas involucradas (SSL, IEL, C.A., UI).</t>
  </si>
  <si>
    <t>Emisión de resolutivos de asuntos turnados a comisiones realizado inadecuadamente</t>
  </si>
  <si>
    <t>Diseñar e implementar un manual que permita una adecuada emisión de resolutivos.</t>
  </si>
  <si>
    <t>Diseñar semaforización seguimiento. 2) designacion de responsables. 3) evaluacion del cumplimiento.</t>
  </si>
  <si>
    <t>Secretaría de Servicios Legislativos</t>
  </si>
  <si>
    <t>Revisión de status y manejo con medios institucionales.</t>
  </si>
  <si>
    <t>Control de entrada, salidas, permisos y exención del checador implementado de forma inadecuada</t>
  </si>
  <si>
    <t>Gestion para la actualización del comité de desincorporación de bienes</t>
  </si>
  <si>
    <t>Informe Financieros Ficticios de CFDI y XML recibido con estatus de cancelado</t>
  </si>
  <si>
    <t>Utilización de los recursos asignados y las facultades atribuidas para fines distintos a los legales en la comprobación de la partida 399004 Desarrollo parlamentario</t>
  </si>
  <si>
    <t>Vulnerar la confianza de las personas que nos visitan</t>
  </si>
  <si>
    <t>CEPCI</t>
  </si>
  <si>
    <t>Capacitación en materia ética de altos mandos, diputados y personal a su cargo, cubiertas insuficientemente</t>
  </si>
  <si>
    <t>Proponer acciones de fomento a la integridad y ética pública dirigidas al Congreso en lo general, y dar
seguimiento a su cumplimiento.</t>
  </si>
  <si>
    <t>Falta de sensibilización en materia ética de altos mandos, diputados y personal a su cargo</t>
  </si>
  <si>
    <t>No identificar hechos o conductas contrarios a la ética que puedan causar un menoscabo a la integridad de los servidores públicos</t>
  </si>
  <si>
    <t>Capacitaciones de sensibilización en materia ética a altos mandos, diputados y personal a su cargo.</t>
  </si>
  <si>
    <t>Evaluaciones al personal capacitado</t>
  </si>
  <si>
    <t>Informe de resultados obtenidos</t>
  </si>
  <si>
    <t>Mesas de trabajo con informatica. Para revisar temas de la pagina institucional IEL.</t>
  </si>
  <si>
    <t>Actualización del manual existente en conjunto con el órgano interno de control y la coordinación de asesoría para su revisión y visto bueno.</t>
  </si>
  <si>
    <t>Revisar en la plataforma del SAT los CFDI entregados por el proveedor.</t>
  </si>
  <si>
    <t>Falta de un plan de mantenimiento de equipos de tic.</t>
  </si>
  <si>
    <t>Falta de actualización del manual de transmisión a las diferentes locaciones del congreso.</t>
  </si>
  <si>
    <t>Emisión deficiente de los resolutivos realizados por los secretarios técnicos.</t>
  </si>
  <si>
    <t>Realizar bitácora de incidencias</t>
  </si>
  <si>
    <t>Actualización del manual de las transmisiones en vivo</t>
  </si>
  <si>
    <t>Interacción permanente en las actividades del proceso legislativo en coordinación con los órganos auxiliares realizado de forma inadecuada</t>
  </si>
  <si>
    <t>No existe una política de la unidad de apoyo técnico con la finalidad de ampliar los tiempos para su efectiva revisión y estudio.</t>
  </si>
  <si>
    <t>Implementación de aviso de privacidad y/o consentimiento.</t>
  </si>
  <si>
    <t>Control de bienes muebles y parque vehicular realizado insuficientemente.</t>
  </si>
  <si>
    <t>No se ha actualizado el comité de desincorporación de bienes.</t>
  </si>
  <si>
    <t>La documentación presentada no cumpla con los requerimientos mínimos para la correcta comprobación.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</si>
</sst>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indexed="8"/>
      <name val="Calibri"/>
    </font>
    <font>
      <sz val="11"/>
      <color indexed="8"/>
      <name val="Relawey"/>
    </font>
    <font>
      <b/>
      <sz val="36"/>
      <color indexed="8"/>
      <name val="Relawey"/>
    </font>
    <font>
      <b/>
      <sz val="48"/>
      <color indexed="15"/>
      <name val="Relawey"/>
    </font>
    <font>
      <sz val="48"/>
      <color indexed="8"/>
      <name val="Calibri"/>
    </font>
    <font>
      <sz val="36"/>
      <color indexed="8"/>
      <name val="Relawey"/>
    </font>
    <font>
      <sz val="28"/>
      <color indexed="8"/>
      <name val="Calibri"/>
    </font>
    <font>
      <sz val="28"/>
      <color indexed="8"/>
      <name val="Relawey"/>
    </font>
    <font>
      <b/>
      <sz val="18"/>
      <color indexed="8"/>
      <name val="Calibri"/>
      <family val="2"/>
    </font>
    <font>
      <sz val="28"/>
      <color indexed="8"/>
      <name val="Calibri"/>
      <family val="2"/>
    </font>
    <font>
      <sz val="18"/>
      <color indexed="8"/>
      <name val="Calibri"/>
      <family val="2"/>
    </font>
    <font>
      <b/>
      <sz val="36"/>
      <color indexed="8"/>
      <name val="Calibri"/>
      <family val="2"/>
    </font>
    <font>
      <b/>
      <sz val="11"/>
      <color indexed="8"/>
      <name val="Calibri"/>
      <family val="2"/>
    </font>
    <font>
      <sz val="36"/>
      <color indexed="8"/>
      <name val="Calibri"/>
      <family val="2"/>
    </font>
    <font>
      <b/>
      <sz val="28"/>
      <color indexed="8"/>
      <name val="Calibri"/>
      <family val="2"/>
    </font>
    <font>
      <b/>
      <sz val="26"/>
      <color indexed="8"/>
      <name val="Calibri"/>
      <family val="2"/>
    </font>
    <font>
      <sz val="11"/>
      <color indexed="8"/>
      <name val="Calibri"/>
      <family val="2"/>
    </font>
    <font>
      <b/>
      <sz val="72"/>
      <name val="Arial"/>
      <family val="2"/>
    </font>
    <font>
      <sz val="72"/>
      <name val="Arial"/>
      <family val="2"/>
    </font>
    <font>
      <sz val="11"/>
      <color indexed="8"/>
      <name val="Calibri"/>
    </font>
    <font>
      <b/>
      <sz val="26"/>
      <name val="Calibri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23"/>
        <bgColor auto="1"/>
      </patternFill>
    </fill>
    <fill>
      <patternFill patternType="solid">
        <fgColor indexed="25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 applyNumberFormat="0" applyFill="0" applyBorder="0" applyProtection="0"/>
    <xf numFmtId="0" fontId="19" fillId="0" borderId="5" applyNumberFormat="0" applyFill="0" applyBorder="0" applyProtection="0"/>
  </cellStyleXfs>
  <cellXfs count="113">
    <xf numFmtId="0" fontId="0" fillId="0" borderId="0" xfId="0"/>
    <xf numFmtId="0" fontId="0" fillId="0" borderId="0" xfId="0" applyNumberFormat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1" fillId="2" borderId="5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5" fillId="2" borderId="5" xfId="0" applyFont="1" applyFill="1" applyBorder="1"/>
    <xf numFmtId="0" fontId="7" fillId="2" borderId="5" xfId="0" applyFont="1" applyFill="1" applyBorder="1" applyAlignment="1">
      <alignment horizontal="justify" vertical="top" wrapText="1"/>
    </xf>
    <xf numFmtId="0" fontId="6" fillId="2" borderId="5" xfId="0" applyFont="1" applyFill="1" applyBorder="1" applyAlignment="1">
      <alignment horizontal="justify" vertical="top" wrapText="1"/>
    </xf>
    <xf numFmtId="0" fontId="6" fillId="2" borderId="6" xfId="0" applyFont="1" applyFill="1" applyBorder="1" applyAlignment="1">
      <alignment horizontal="justify" vertical="top" wrapText="1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/>
    <xf numFmtId="0" fontId="13" fillId="2" borderId="5" xfId="0" applyFont="1" applyFill="1" applyBorder="1"/>
    <xf numFmtId="0" fontId="16" fillId="2" borderId="5" xfId="0" applyFont="1" applyFill="1" applyBorder="1"/>
    <xf numFmtId="0" fontId="9" fillId="2" borderId="5" xfId="0" applyFont="1" applyFill="1" applyBorder="1" applyAlignment="1">
      <alignment horizontal="justify" vertical="top" wrapText="1"/>
    </xf>
    <xf numFmtId="0" fontId="10" fillId="3" borderId="10" xfId="0" applyNumberFormat="1" applyFont="1" applyFill="1" applyBorder="1" applyAlignment="1">
      <alignment horizontal="center" vertical="center" wrapText="1"/>
    </xf>
    <xf numFmtId="0" fontId="16" fillId="2" borderId="4" xfId="0" applyFont="1" applyFill="1" applyBorder="1"/>
    <xf numFmtId="0" fontId="16" fillId="2" borderId="5" xfId="0" applyFont="1" applyFill="1" applyBorder="1" applyAlignment="1">
      <alignment horizontal="center"/>
    </xf>
    <xf numFmtId="0" fontId="10" fillId="4" borderId="10" xfId="0" applyNumberFormat="1" applyFont="1" applyFill="1" applyBorder="1" applyAlignment="1">
      <alignment horizontal="center" vertical="center" wrapText="1"/>
    </xf>
    <xf numFmtId="49" fontId="10" fillId="4" borderId="10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vertical="center" wrapText="1"/>
    </xf>
    <xf numFmtId="49" fontId="10" fillId="3" borderId="10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/>
    </xf>
    <xf numFmtId="49" fontId="15" fillId="2" borderId="10" xfId="0" applyNumberFormat="1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0" xfId="0" applyFont="1" applyFill="1" applyBorder="1"/>
    <xf numFmtId="49" fontId="10" fillId="2" borderId="10" xfId="0" applyNumberFormat="1" applyFont="1" applyFill="1" applyBorder="1" applyAlignment="1">
      <alignment horizontal="center" vertical="center" wrapText="1"/>
    </xf>
    <xf numFmtId="0" fontId="10" fillId="6" borderId="10" xfId="0" applyNumberFormat="1" applyFont="1" applyFill="1" applyBorder="1"/>
    <xf numFmtId="0" fontId="10" fillId="6" borderId="10" xfId="0" applyFont="1" applyFill="1" applyBorder="1"/>
    <xf numFmtId="0" fontId="10" fillId="4" borderId="10" xfId="0" applyFont="1" applyFill="1" applyBorder="1" applyAlignment="1">
      <alignment horizontal="center" vertical="center" wrapText="1"/>
    </xf>
    <xf numFmtId="0" fontId="10" fillId="2" borderId="10" xfId="0" applyNumberFormat="1" applyFont="1" applyFill="1" applyBorder="1" applyAlignment="1">
      <alignment horizontal="center" vertical="center" wrapText="1"/>
    </xf>
    <xf numFmtId="49" fontId="10" fillId="3" borderId="10" xfId="1" applyNumberFormat="1" applyFont="1" applyFill="1" applyBorder="1" applyAlignment="1">
      <alignment horizontal="center" vertical="center" wrapText="1"/>
    </xf>
    <xf numFmtId="49" fontId="15" fillId="7" borderId="10" xfId="0" applyNumberFormat="1" applyFont="1" applyFill="1" applyBorder="1" applyAlignment="1">
      <alignment horizontal="center" vertical="center" wrapText="1"/>
    </xf>
    <xf numFmtId="49" fontId="10" fillId="3" borderId="12" xfId="1" applyNumberFormat="1" applyFont="1" applyFill="1" applyBorder="1" applyAlignment="1">
      <alignment horizontal="center" vertical="center" wrapText="1"/>
    </xf>
    <xf numFmtId="49" fontId="10" fillId="3" borderId="11" xfId="0" applyNumberFormat="1" applyFont="1" applyFill="1" applyBorder="1" applyAlignment="1">
      <alignment horizontal="center" vertical="center" wrapText="1"/>
    </xf>
    <xf numFmtId="49" fontId="10" fillId="4" borderId="10" xfId="0" applyNumberFormat="1" applyFont="1" applyFill="1" applyBorder="1" applyAlignment="1">
      <alignment horizontal="center" vertical="center" wrapText="1"/>
    </xf>
    <xf numFmtId="0" fontId="10" fillId="3" borderId="10" xfId="0" applyNumberFormat="1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NumberFormat="1" applyFont="1" applyFill="1" applyBorder="1" applyAlignment="1">
      <alignment horizontal="center" vertical="center" wrapText="1"/>
    </xf>
    <xf numFmtId="0" fontId="10" fillId="4" borderId="13" xfId="0" applyNumberFormat="1" applyFont="1" applyFill="1" applyBorder="1" applyAlignment="1">
      <alignment horizontal="center" vertical="center" wrapText="1"/>
    </xf>
    <xf numFmtId="0" fontId="10" fillId="4" borderId="12" xfId="0" applyNumberFormat="1" applyFont="1" applyFill="1" applyBorder="1" applyAlignment="1">
      <alignment horizontal="center" vertical="center" wrapText="1"/>
    </xf>
    <xf numFmtId="49" fontId="10" fillId="4" borderId="11" xfId="0" applyNumberFormat="1" applyFont="1" applyFill="1" applyBorder="1" applyAlignment="1">
      <alignment horizontal="center" vertical="center" wrapText="1"/>
    </xf>
    <xf numFmtId="49" fontId="10" fillId="4" borderId="13" xfId="0" applyNumberFormat="1" applyFont="1" applyFill="1" applyBorder="1" applyAlignment="1">
      <alignment horizontal="center" vertical="center" wrapText="1"/>
    </xf>
    <xf numFmtId="49" fontId="10" fillId="4" borderId="12" xfId="0" applyNumberFormat="1" applyFont="1" applyFill="1" applyBorder="1" applyAlignment="1">
      <alignment horizontal="center" vertical="center" wrapText="1"/>
    </xf>
    <xf numFmtId="0" fontId="10" fillId="3" borderId="11" xfId="0" applyNumberFormat="1" applyFont="1" applyFill="1" applyBorder="1" applyAlignment="1">
      <alignment horizontal="center" vertical="center" wrapText="1"/>
    </xf>
    <xf numFmtId="0" fontId="10" fillId="3" borderId="13" xfId="0" applyNumberFormat="1" applyFont="1" applyFill="1" applyBorder="1" applyAlignment="1">
      <alignment horizontal="center" vertical="center" wrapText="1"/>
    </xf>
    <xf numFmtId="0" fontId="10" fillId="3" borderId="12" xfId="0" applyNumberFormat="1" applyFont="1" applyFill="1" applyBorder="1" applyAlignment="1">
      <alignment horizontal="center" vertical="center" wrapText="1"/>
    </xf>
    <xf numFmtId="49" fontId="10" fillId="3" borderId="11" xfId="0" applyNumberFormat="1" applyFont="1" applyFill="1" applyBorder="1" applyAlignment="1">
      <alignment horizontal="center" vertical="center" wrapText="1"/>
    </xf>
    <xf numFmtId="49" fontId="10" fillId="3" borderId="13" xfId="0" applyNumberFormat="1" applyFont="1" applyFill="1" applyBorder="1" applyAlignment="1">
      <alignment horizontal="center" vertical="center" wrapText="1"/>
    </xf>
    <xf numFmtId="49" fontId="10" fillId="3" borderId="12" xfId="0" applyNumberFormat="1" applyFont="1" applyFill="1" applyBorder="1" applyAlignment="1">
      <alignment horizontal="center" vertical="center" wrapText="1"/>
    </xf>
    <xf numFmtId="49" fontId="10" fillId="3" borderId="10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4" fillId="0" borderId="11" xfId="0" applyNumberFormat="1" applyFont="1" applyFill="1" applyBorder="1" applyAlignment="1">
      <alignment horizontal="center" vertical="center" wrapText="1"/>
    </xf>
    <xf numFmtId="0" fontId="14" fillId="0" borderId="13" xfId="0" applyNumberFormat="1" applyFont="1" applyFill="1" applyBorder="1" applyAlignment="1">
      <alignment horizontal="center" vertical="center" wrapText="1"/>
    </xf>
    <xf numFmtId="0" fontId="14" fillId="0" borderId="12" xfId="0" applyNumberFormat="1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4" borderId="10" xfId="0" applyNumberFormat="1" applyFont="1" applyFill="1" applyBorder="1" applyAlignment="1">
      <alignment horizontal="center" vertical="center" wrapText="1"/>
    </xf>
    <xf numFmtId="0" fontId="14" fillId="0" borderId="10" xfId="0" applyNumberFormat="1" applyFont="1" applyFill="1" applyBorder="1" applyAlignment="1">
      <alignment horizontal="center" vertical="center" wrapText="1"/>
    </xf>
    <xf numFmtId="0" fontId="14" fillId="7" borderId="10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2" borderId="10" xfId="0" applyNumberFormat="1" applyFont="1" applyFill="1" applyBorder="1" applyAlignment="1">
      <alignment horizontal="center" vertical="top" wrapText="1"/>
    </xf>
    <xf numFmtId="0" fontId="10" fillId="5" borderId="10" xfId="0" applyNumberFormat="1" applyFont="1" applyFill="1" applyBorder="1" applyAlignment="1">
      <alignment horizontal="center" vertical="center" wrapText="1"/>
    </xf>
    <xf numFmtId="0" fontId="8" fillId="2" borderId="10" xfId="0" applyNumberFormat="1" applyFont="1" applyFill="1" applyBorder="1" applyAlignment="1">
      <alignment horizontal="center" vertical="center" wrapText="1"/>
    </xf>
    <xf numFmtId="0" fontId="8" fillId="8" borderId="11" xfId="0" applyNumberFormat="1" applyFont="1" applyFill="1" applyBorder="1" applyAlignment="1">
      <alignment horizontal="center" vertical="center" wrapText="1"/>
    </xf>
    <xf numFmtId="0" fontId="8" fillId="8" borderId="13" xfId="0" applyNumberFormat="1" applyFont="1" applyFill="1" applyBorder="1" applyAlignment="1">
      <alignment horizontal="center" vertical="center" wrapText="1"/>
    </xf>
    <xf numFmtId="0" fontId="10" fillId="2" borderId="10" xfId="0" applyFont="1" applyFill="1" applyBorder="1"/>
    <xf numFmtId="0" fontId="10" fillId="2" borderId="10" xfId="0" applyNumberFormat="1" applyFont="1" applyFill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7" borderId="10" xfId="0" applyNumberFormat="1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2" borderId="11" xfId="0" applyNumberFormat="1" applyFont="1" applyFill="1" applyBorder="1" applyAlignment="1">
      <alignment horizontal="center" vertical="center"/>
    </xf>
    <xf numFmtId="0" fontId="10" fillId="2" borderId="13" xfId="0" applyNumberFormat="1" applyFont="1" applyFill="1" applyBorder="1" applyAlignment="1">
      <alignment horizontal="center" vertical="center"/>
    </xf>
    <xf numFmtId="0" fontId="10" fillId="2" borderId="12" xfId="0" applyNumberFormat="1" applyFont="1" applyFill="1" applyBorder="1" applyAlignment="1">
      <alignment horizontal="center" vertical="center"/>
    </xf>
    <xf numFmtId="0" fontId="10" fillId="2" borderId="10" xfId="0" applyNumberFormat="1" applyFont="1" applyFill="1" applyBorder="1" applyAlignment="1">
      <alignment horizontal="center" vertical="center"/>
    </xf>
    <xf numFmtId="0" fontId="8" fillId="8" borderId="12" xfId="0" applyNumberFormat="1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 wrapText="1"/>
    </xf>
    <xf numFmtId="0" fontId="10" fillId="3" borderId="10" xfId="0" applyNumberFormat="1" applyFont="1" applyFill="1" applyBorder="1" applyAlignment="1">
      <alignment horizontal="center" vertical="center"/>
    </xf>
    <xf numFmtId="49" fontId="17" fillId="2" borderId="4" xfId="0" applyNumberFormat="1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vertical="center"/>
    </xf>
    <xf numFmtId="49" fontId="3" fillId="2" borderId="4" xfId="0" applyNumberFormat="1" applyFont="1" applyFill="1" applyBorder="1" applyAlignment="1">
      <alignment horizontal="center"/>
    </xf>
    <xf numFmtId="0" fontId="4" fillId="2" borderId="5" xfId="0" applyFont="1" applyFill="1" applyBorder="1"/>
    <xf numFmtId="49" fontId="11" fillId="2" borderId="10" xfId="0" applyNumberFormat="1" applyFont="1" applyFill="1" applyBorder="1" applyAlignment="1">
      <alignment horizontal="center" vertical="center" wrapText="1"/>
    </xf>
    <xf numFmtId="0" fontId="12" fillId="2" borderId="10" xfId="0" applyFont="1" applyFill="1" applyBorder="1"/>
    <xf numFmtId="49" fontId="15" fillId="2" borderId="10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0" xfId="0" applyFont="1" applyFill="1" applyBorder="1"/>
    <xf numFmtId="49" fontId="14" fillId="2" borderId="10" xfId="0" applyNumberFormat="1" applyFont="1" applyFill="1" applyBorder="1" applyAlignment="1">
      <alignment horizontal="center" vertical="center" wrapText="1"/>
    </xf>
    <xf numFmtId="49" fontId="20" fillId="7" borderId="10" xfId="0" applyNumberFormat="1" applyFont="1" applyFill="1" applyBorder="1" applyAlignment="1">
      <alignment horizontal="center" vertical="center" wrapText="1"/>
    </xf>
    <xf numFmtId="0" fontId="21" fillId="7" borderId="10" xfId="0" applyFont="1" applyFill="1" applyBorder="1"/>
    <xf numFmtId="49" fontId="15" fillId="7" borderId="10" xfId="0" applyNumberFormat="1" applyFont="1" applyFill="1" applyBorder="1" applyAlignment="1">
      <alignment horizontal="center" vertical="center" wrapText="1"/>
    </xf>
    <xf numFmtId="0" fontId="12" fillId="7" borderId="10" xfId="0" applyFont="1" applyFill="1" applyBorder="1"/>
    <xf numFmtId="0" fontId="10" fillId="5" borderId="11" xfId="0" applyNumberFormat="1" applyFont="1" applyFill="1" applyBorder="1" applyAlignment="1">
      <alignment horizontal="center" vertical="center" wrapText="1"/>
    </xf>
    <xf numFmtId="0" fontId="10" fillId="5" borderId="13" xfId="0" applyNumberFormat="1" applyFont="1" applyFill="1" applyBorder="1" applyAlignment="1">
      <alignment horizontal="center" vertical="center" wrapText="1"/>
    </xf>
    <xf numFmtId="0" fontId="10" fillId="5" borderId="1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4DE7CD3C-46C8-4102-AE43-ED1F8924D3A5}"/>
  </cellStyles>
  <dxfs count="47">
    <dxf>
      <fill>
        <patternFill patternType="solid">
          <fgColor indexed="18"/>
          <bgColor indexed="19"/>
        </patternFill>
      </fill>
    </dxf>
    <dxf>
      <fill>
        <patternFill patternType="solid">
          <fgColor indexed="18"/>
          <bgColor indexed="22"/>
        </patternFill>
      </fill>
    </dxf>
    <dxf>
      <fill>
        <patternFill patternType="solid">
          <fgColor indexed="18"/>
          <bgColor indexed="19"/>
        </patternFill>
      </fill>
    </dxf>
    <dxf>
      <fill>
        <patternFill patternType="solid">
          <fgColor indexed="18"/>
          <bgColor indexed="22"/>
        </patternFill>
      </fill>
    </dxf>
    <dxf>
      <fill>
        <patternFill patternType="solid">
          <fgColor indexed="18"/>
          <bgColor indexed="19"/>
        </patternFill>
      </fill>
    </dxf>
    <dxf>
      <fill>
        <patternFill patternType="solid">
          <fgColor indexed="18"/>
          <bgColor indexed="22"/>
        </patternFill>
      </fill>
    </dxf>
    <dxf>
      <fill>
        <patternFill patternType="solid">
          <fgColor indexed="18"/>
          <bgColor indexed="19"/>
        </patternFill>
      </fill>
    </dxf>
    <dxf>
      <fill>
        <patternFill patternType="solid">
          <fgColor indexed="18"/>
          <bgColor indexed="22"/>
        </patternFill>
      </fill>
    </dxf>
    <dxf>
      <fill>
        <patternFill patternType="solid">
          <fgColor indexed="18"/>
          <bgColor indexed="22"/>
        </patternFill>
      </fill>
    </dxf>
    <dxf>
      <fill>
        <patternFill patternType="solid">
          <fgColor indexed="18"/>
          <bgColor indexed="19"/>
        </patternFill>
      </fill>
    </dxf>
    <dxf>
      <fill>
        <patternFill patternType="solid">
          <fgColor indexed="18"/>
          <bgColor indexed="19"/>
        </patternFill>
      </fill>
    </dxf>
    <dxf>
      <fill>
        <patternFill patternType="solid">
          <fgColor indexed="18"/>
          <bgColor indexed="22"/>
        </patternFill>
      </fill>
    </dxf>
    <dxf>
      <fill>
        <patternFill patternType="solid">
          <fgColor indexed="18"/>
          <bgColor indexed="22"/>
        </patternFill>
      </fill>
    </dxf>
    <dxf>
      <fill>
        <patternFill patternType="solid">
          <fgColor indexed="18"/>
          <bgColor indexed="24"/>
        </patternFill>
      </fill>
    </dxf>
    <dxf>
      <fill>
        <patternFill patternType="solid">
          <fgColor indexed="18"/>
          <bgColor indexed="24"/>
        </patternFill>
      </fill>
    </dxf>
    <dxf>
      <fill>
        <patternFill patternType="solid">
          <fgColor indexed="18"/>
          <bgColor indexed="24"/>
        </patternFill>
      </fill>
    </dxf>
    <dxf>
      <fill>
        <patternFill patternType="solid">
          <fgColor indexed="18"/>
          <bgColor indexed="24"/>
        </patternFill>
      </fill>
    </dxf>
    <dxf>
      <fill>
        <patternFill patternType="solid">
          <fgColor indexed="18"/>
          <bgColor indexed="20"/>
        </patternFill>
      </fill>
    </dxf>
    <dxf>
      <fill>
        <patternFill patternType="solid">
          <fgColor indexed="18"/>
          <bgColor indexed="20"/>
        </patternFill>
      </fill>
    </dxf>
    <dxf>
      <fill>
        <patternFill patternType="solid">
          <fgColor indexed="18"/>
          <bgColor indexed="24"/>
        </patternFill>
      </fill>
    </dxf>
    <dxf>
      <fill>
        <patternFill patternType="solid">
          <fgColor indexed="18"/>
          <bgColor indexed="20"/>
        </patternFill>
      </fill>
    </dxf>
    <dxf>
      <fill>
        <patternFill patternType="solid">
          <fgColor indexed="18"/>
          <bgColor indexed="24"/>
        </patternFill>
      </fill>
    </dxf>
    <dxf>
      <fill>
        <patternFill patternType="solid">
          <fgColor indexed="18"/>
          <bgColor indexed="24"/>
        </patternFill>
      </fill>
    </dxf>
    <dxf>
      <fill>
        <patternFill patternType="solid">
          <fgColor indexed="18"/>
          <bgColor indexed="20"/>
        </patternFill>
      </fill>
    </dxf>
    <dxf>
      <fill>
        <patternFill patternType="solid">
          <fgColor indexed="18"/>
          <bgColor indexed="22"/>
        </patternFill>
      </fill>
    </dxf>
    <dxf>
      <fill>
        <patternFill patternType="solid">
          <fgColor indexed="18"/>
          <bgColor indexed="22"/>
        </patternFill>
      </fill>
    </dxf>
    <dxf>
      <fill>
        <patternFill patternType="solid">
          <fgColor indexed="18"/>
          <bgColor indexed="21"/>
        </patternFill>
      </fill>
    </dxf>
    <dxf>
      <fill>
        <patternFill patternType="solid">
          <fgColor indexed="18"/>
          <bgColor indexed="21"/>
        </patternFill>
      </fill>
    </dxf>
    <dxf>
      <fill>
        <patternFill patternType="solid">
          <fgColor indexed="18"/>
          <bgColor indexed="21"/>
        </patternFill>
      </fill>
    </dxf>
    <dxf>
      <fill>
        <patternFill patternType="solid">
          <fgColor indexed="18"/>
          <bgColor indexed="22"/>
        </patternFill>
      </fill>
    </dxf>
    <dxf>
      <fill>
        <patternFill patternType="solid">
          <fgColor indexed="18"/>
          <bgColor indexed="22"/>
        </patternFill>
      </fill>
    </dxf>
    <dxf>
      <fill>
        <patternFill patternType="solid">
          <fgColor indexed="18"/>
          <bgColor indexed="22"/>
        </patternFill>
      </fill>
    </dxf>
    <dxf>
      <fill>
        <patternFill patternType="solid">
          <fgColor indexed="18"/>
          <bgColor indexed="22"/>
        </patternFill>
      </fill>
    </dxf>
    <dxf>
      <fill>
        <patternFill patternType="solid">
          <fgColor indexed="18"/>
          <bgColor indexed="22"/>
        </patternFill>
      </fill>
    </dxf>
    <dxf>
      <fill>
        <patternFill patternType="solid">
          <fgColor indexed="18"/>
          <bgColor indexed="22"/>
        </patternFill>
      </fill>
    </dxf>
    <dxf>
      <fill>
        <patternFill patternType="solid">
          <fgColor indexed="18"/>
          <bgColor indexed="22"/>
        </patternFill>
      </fill>
    </dxf>
    <dxf>
      <fill>
        <patternFill patternType="solid">
          <fgColor indexed="18"/>
          <bgColor indexed="21"/>
        </patternFill>
      </fill>
    </dxf>
    <dxf>
      <fill>
        <patternFill patternType="solid">
          <fgColor indexed="18"/>
          <bgColor indexed="19"/>
        </patternFill>
      </fill>
    </dxf>
    <dxf>
      <fill>
        <patternFill patternType="solid">
          <fgColor indexed="18"/>
          <bgColor indexed="20"/>
        </patternFill>
      </fill>
    </dxf>
    <dxf>
      <fill>
        <patternFill patternType="solid">
          <fgColor indexed="18"/>
          <bgColor indexed="19"/>
        </patternFill>
      </fill>
    </dxf>
    <dxf>
      <fill>
        <patternFill patternType="solid">
          <fgColor indexed="18"/>
          <bgColor indexed="20"/>
        </patternFill>
      </fill>
    </dxf>
    <dxf>
      <fill>
        <patternFill patternType="solid">
          <fgColor indexed="18"/>
          <bgColor indexed="22"/>
        </patternFill>
      </fill>
    </dxf>
    <dxf>
      <fill>
        <patternFill patternType="solid">
          <fgColor indexed="18"/>
          <bgColor indexed="21"/>
        </patternFill>
      </fill>
    </dxf>
    <dxf>
      <fill>
        <patternFill patternType="solid">
          <fgColor indexed="18"/>
          <bgColor indexed="19"/>
        </patternFill>
      </fill>
    </dxf>
    <dxf>
      <fill>
        <patternFill patternType="solid">
          <fgColor indexed="18"/>
          <bgColor indexed="20"/>
        </patternFill>
      </fill>
    </dxf>
    <dxf>
      <fill>
        <patternFill patternType="solid">
          <fgColor indexed="18"/>
          <bgColor indexed="21"/>
        </patternFill>
      </fill>
    </dxf>
    <dxf>
      <fill>
        <patternFill patternType="solid">
          <fgColor indexed="18"/>
          <bgColor indexed="22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AAAAAA"/>
      <rgbColor rgb="FFFFFFFF"/>
      <rgbColor rgb="FF7F7F7F"/>
      <rgbColor rgb="FFBF9000"/>
      <rgbColor rgb="FFC5DEB5"/>
      <rgbColor rgb="FFF2F2F2"/>
      <rgbColor rgb="00000000"/>
      <rgbColor rgb="FF00FFFF"/>
      <rgbColor rgb="FF00FF00"/>
      <rgbColor rgb="FFFFFF00"/>
      <rgbColor rgb="FFFF0000"/>
      <rgbColor rgb="FFECECEC"/>
      <rgbColor rgb="FF00B050"/>
      <rgbColor rgb="FFFFD965"/>
      <rgbColor rgb="FFA7A7A7"/>
      <rgbColor rgb="FF926C00"/>
      <rgbColor rgb="FFBFBFBF"/>
      <rgbColor rgb="FFD8D8D8"/>
      <rgbColor rgb="FFFEF2CB"/>
      <rgbColor rgb="FF44546A"/>
      <rgbColor rgb="FF808080"/>
      <rgbColor rgb="FF00CCFF"/>
      <rgbColor rgb="FF000080"/>
      <rgbColor rgb="FFD6DCE4"/>
      <rgbColor rgb="FF9CC2E5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857251</xdr:colOff>
      <xdr:row>2</xdr:row>
      <xdr:rowOff>527173</xdr:rowOff>
    </xdr:from>
    <xdr:to>
      <xdr:col>3</xdr:col>
      <xdr:colOff>3829051</xdr:colOff>
      <xdr:row>6</xdr:row>
      <xdr:rowOff>97733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39251" y="1289173"/>
          <a:ext cx="7162800" cy="2618560"/>
        </a:xfrm>
        <a:prstGeom prst="rect">
          <a:avLst/>
        </a:prstGeom>
      </xdr:spPr>
    </xdr:pic>
    <xdr:clientData/>
  </xdr:twoCellAnchor>
  <xdr:twoCellAnchor editAs="oneCell">
    <xdr:from>
      <xdr:col>32</xdr:col>
      <xdr:colOff>1710888</xdr:colOff>
      <xdr:row>1</xdr:row>
      <xdr:rowOff>363682</xdr:rowOff>
    </xdr:from>
    <xdr:to>
      <xdr:col>33</xdr:col>
      <xdr:colOff>2194363</xdr:colOff>
      <xdr:row>7</xdr:row>
      <xdr:rowOff>204417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5822888" y="554182"/>
          <a:ext cx="4674475" cy="4031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52"/>
  <sheetViews>
    <sheetView showGridLines="0" tabSelected="1" view="pageBreakPreview" zoomScale="10" zoomScaleNormal="10" zoomScaleSheetLayoutView="10" workbookViewId="0">
      <pane xSplit="1" topLeftCell="L1" activePane="topRight" state="frozen"/>
      <selection pane="topRight" activeCell="T42" sqref="T42:T44"/>
    </sheetView>
  </sheetViews>
  <sheetFormatPr baseColWidth="10" defaultColWidth="14.42578125" defaultRowHeight="15" customHeight="1"/>
  <cols>
    <col min="1" max="34" width="63" style="1" customWidth="1"/>
    <col min="35" max="35" width="105.28515625" style="1" customWidth="1"/>
    <col min="36" max="36" width="17.5703125" style="1" hidden="1" customWidth="1"/>
    <col min="37" max="41" width="11.42578125" style="1" customWidth="1"/>
    <col min="42" max="46" width="14.42578125" style="1" customWidth="1"/>
    <col min="47" max="16384" width="14.42578125" style="1"/>
  </cols>
  <sheetData>
    <row r="1" spans="1:45" ht="12" customHeight="1">
      <c r="A1" s="2"/>
      <c r="B1" s="3"/>
      <c r="C1" s="3"/>
      <c r="D1" s="3"/>
      <c r="E1" s="3"/>
      <c r="F1" s="3"/>
      <c r="G1" s="3"/>
      <c r="H1" s="3"/>
      <c r="I1" s="4"/>
      <c r="J1" s="4"/>
      <c r="K1" s="4"/>
      <c r="L1" s="3"/>
      <c r="M1" s="3"/>
      <c r="N1" s="3"/>
      <c r="O1" s="3"/>
      <c r="P1" s="4"/>
      <c r="Q1" s="4"/>
      <c r="R1" s="4"/>
      <c r="S1" s="4"/>
      <c r="T1" s="4"/>
      <c r="U1" s="4"/>
      <c r="V1" s="4"/>
      <c r="W1" s="4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5"/>
      <c r="AQ1" s="5"/>
      <c r="AR1" s="5"/>
      <c r="AS1" s="6"/>
    </row>
    <row r="2" spans="1:45" ht="45" customHeight="1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9"/>
      <c r="AK2" s="9"/>
      <c r="AL2" s="9"/>
      <c r="AM2" s="9"/>
      <c r="AN2" s="9"/>
      <c r="AO2" s="9"/>
      <c r="AP2" s="10"/>
      <c r="AQ2" s="10"/>
      <c r="AR2" s="10"/>
      <c r="AS2" s="11"/>
    </row>
    <row r="3" spans="1:45" ht="45" customHeight="1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9"/>
      <c r="AK3" s="9"/>
      <c r="AL3" s="9"/>
      <c r="AM3" s="9"/>
      <c r="AN3" s="9"/>
      <c r="AO3" s="9"/>
      <c r="AP3" s="10"/>
      <c r="AQ3" s="10"/>
      <c r="AR3" s="10"/>
      <c r="AS3" s="11"/>
    </row>
    <row r="4" spans="1:45" ht="45" customHeight="1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9"/>
      <c r="AK4" s="9"/>
      <c r="AL4" s="9"/>
      <c r="AM4" s="9"/>
      <c r="AN4" s="9"/>
      <c r="AO4" s="9"/>
      <c r="AP4" s="10"/>
      <c r="AQ4" s="10"/>
      <c r="AR4" s="10"/>
      <c r="AS4" s="11"/>
    </row>
    <row r="5" spans="1:45" ht="90" customHeight="1">
      <c r="A5" s="96" t="s">
        <v>91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"/>
      <c r="AK5" s="9"/>
      <c r="AL5" s="9"/>
      <c r="AM5" s="9"/>
      <c r="AN5" s="9"/>
      <c r="AO5" s="9"/>
      <c r="AP5" s="10"/>
      <c r="AQ5" s="10"/>
      <c r="AR5" s="10"/>
      <c r="AS5" s="11"/>
    </row>
    <row r="6" spans="1:45" ht="60" customHeight="1">
      <c r="A6" s="98" t="s">
        <v>0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"/>
      <c r="AK6" s="9"/>
      <c r="AL6" s="9"/>
      <c r="AM6" s="9"/>
      <c r="AN6" s="9"/>
      <c r="AO6" s="9"/>
      <c r="AP6" s="10"/>
      <c r="AQ6" s="10"/>
      <c r="AR6" s="10"/>
      <c r="AS6" s="11"/>
    </row>
    <row r="7" spans="1:45" ht="45" customHeight="1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9"/>
      <c r="AK7" s="9"/>
      <c r="AL7" s="9"/>
      <c r="AM7" s="9"/>
      <c r="AN7" s="9"/>
      <c r="AO7" s="9"/>
      <c r="AP7" s="10"/>
      <c r="AQ7" s="10"/>
      <c r="AR7" s="10"/>
      <c r="AS7" s="11"/>
    </row>
    <row r="8" spans="1:45" ht="45" customHeight="1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9"/>
      <c r="AK8" s="9"/>
      <c r="AL8" s="9"/>
      <c r="AM8" s="9"/>
      <c r="AN8" s="9"/>
      <c r="AO8" s="9"/>
      <c r="AP8" s="10"/>
      <c r="AQ8" s="10"/>
      <c r="AR8" s="10"/>
      <c r="AS8" s="11"/>
    </row>
    <row r="9" spans="1:45" ht="45" customHeight="1">
      <c r="A9" s="16"/>
      <c r="B9" s="9"/>
      <c r="C9" s="9"/>
      <c r="D9" s="9"/>
      <c r="E9" s="9"/>
      <c r="F9" s="9"/>
      <c r="G9" s="9"/>
      <c r="H9" s="9"/>
      <c r="I9" s="17"/>
      <c r="J9" s="17"/>
      <c r="K9" s="17"/>
      <c r="L9" s="9"/>
      <c r="M9" s="9"/>
      <c r="N9" s="9"/>
      <c r="O9" s="9"/>
      <c r="P9" s="17"/>
      <c r="Q9" s="33"/>
      <c r="R9" s="17"/>
      <c r="S9" s="17"/>
      <c r="T9" s="17"/>
      <c r="U9" s="17"/>
      <c r="V9" s="17"/>
      <c r="W9" s="1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10"/>
      <c r="AQ9" s="10"/>
      <c r="AR9" s="10"/>
      <c r="AS9" s="11"/>
    </row>
    <row r="10" spans="1:45" ht="84.95" customHeight="1">
      <c r="A10" s="100" t="s">
        <v>1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0" t="s">
        <v>2</v>
      </c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0" t="s">
        <v>3</v>
      </c>
      <c r="AC10" s="104"/>
      <c r="AD10" s="100" t="s">
        <v>4</v>
      </c>
      <c r="AE10" s="104"/>
      <c r="AF10" s="104"/>
      <c r="AG10" s="104"/>
      <c r="AH10" s="100" t="s">
        <v>5</v>
      </c>
      <c r="AI10" s="101"/>
      <c r="AJ10" s="101"/>
      <c r="AK10" s="23"/>
      <c r="AL10" s="23"/>
      <c r="AM10" s="12"/>
      <c r="AN10" s="12"/>
      <c r="AO10" s="12"/>
      <c r="AP10" s="10"/>
      <c r="AQ10" s="10"/>
      <c r="AR10" s="10"/>
      <c r="AS10" s="11"/>
    </row>
    <row r="11" spans="1:45" ht="80.099999999999994" customHeight="1">
      <c r="A11" s="105" t="s">
        <v>6</v>
      </c>
      <c r="B11" s="102" t="s">
        <v>7</v>
      </c>
      <c r="C11" s="102" t="s">
        <v>8</v>
      </c>
      <c r="D11" s="101"/>
      <c r="E11" s="106" t="s">
        <v>9</v>
      </c>
      <c r="F11" s="102" t="s">
        <v>10</v>
      </c>
      <c r="G11" s="34" t="s">
        <v>11</v>
      </c>
      <c r="H11" s="102" t="s">
        <v>12</v>
      </c>
      <c r="I11" s="101"/>
      <c r="J11" s="101"/>
      <c r="K11" s="101"/>
      <c r="L11" s="102" t="s">
        <v>13</v>
      </c>
      <c r="M11" s="102" t="s">
        <v>14</v>
      </c>
      <c r="N11" s="101"/>
      <c r="O11" s="101"/>
      <c r="P11" s="102" t="s">
        <v>15</v>
      </c>
      <c r="Q11" s="102" t="s">
        <v>16</v>
      </c>
      <c r="R11" s="101"/>
      <c r="S11" s="101"/>
      <c r="T11" s="102" t="s">
        <v>17</v>
      </c>
      <c r="U11" s="101"/>
      <c r="V11" s="101"/>
      <c r="W11" s="101"/>
      <c r="X11" s="101"/>
      <c r="Y11" s="35"/>
      <c r="Z11" s="35"/>
      <c r="AA11" s="102" t="s">
        <v>18</v>
      </c>
      <c r="AB11" s="102" t="s">
        <v>19</v>
      </c>
      <c r="AC11" s="101"/>
      <c r="AD11" s="102" t="s">
        <v>20</v>
      </c>
      <c r="AE11" s="101"/>
      <c r="AF11" s="101"/>
      <c r="AG11" s="101"/>
      <c r="AH11" s="102" t="s">
        <v>21</v>
      </c>
      <c r="AI11" s="108" t="s">
        <v>22</v>
      </c>
      <c r="AJ11" s="36"/>
      <c r="AK11" s="24"/>
      <c r="AL11" s="24"/>
      <c r="AM11" s="9"/>
      <c r="AN11" s="9"/>
      <c r="AO11" s="9"/>
      <c r="AP11" s="10"/>
      <c r="AQ11" s="10"/>
      <c r="AR11" s="10"/>
      <c r="AS11" s="11"/>
    </row>
    <row r="12" spans="1:45" ht="80.099999999999994" customHeight="1">
      <c r="A12" s="101"/>
      <c r="B12" s="101"/>
      <c r="C12" s="34" t="s">
        <v>23</v>
      </c>
      <c r="D12" s="34" t="s">
        <v>24</v>
      </c>
      <c r="E12" s="107"/>
      <c r="F12" s="101"/>
      <c r="G12" s="34" t="s">
        <v>23</v>
      </c>
      <c r="H12" s="34" t="s">
        <v>25</v>
      </c>
      <c r="I12" s="34" t="s">
        <v>24</v>
      </c>
      <c r="J12" s="34" t="s">
        <v>26</v>
      </c>
      <c r="K12" s="34" t="s">
        <v>27</v>
      </c>
      <c r="L12" s="101"/>
      <c r="M12" s="34" t="s">
        <v>28</v>
      </c>
      <c r="N12" s="34" t="s">
        <v>29</v>
      </c>
      <c r="O12" s="34" t="s">
        <v>30</v>
      </c>
      <c r="P12" s="101"/>
      <c r="Q12" s="43" t="s">
        <v>31</v>
      </c>
      <c r="R12" s="43" t="s">
        <v>24</v>
      </c>
      <c r="S12" s="34" t="s">
        <v>27</v>
      </c>
      <c r="T12" s="34" t="s">
        <v>32</v>
      </c>
      <c r="U12" s="34" t="s">
        <v>33</v>
      </c>
      <c r="V12" s="34" t="s">
        <v>34</v>
      </c>
      <c r="W12" s="34" t="s">
        <v>35</v>
      </c>
      <c r="X12" s="34" t="s">
        <v>36</v>
      </c>
      <c r="Y12" s="35"/>
      <c r="Z12" s="35"/>
      <c r="AA12" s="101"/>
      <c r="AB12" s="34" t="s">
        <v>28</v>
      </c>
      <c r="AC12" s="34" t="s">
        <v>29</v>
      </c>
      <c r="AD12" s="34" t="s">
        <v>37</v>
      </c>
      <c r="AE12" s="34" t="s">
        <v>38</v>
      </c>
      <c r="AF12" s="34" t="s">
        <v>39</v>
      </c>
      <c r="AG12" s="34" t="s">
        <v>40</v>
      </c>
      <c r="AH12" s="101"/>
      <c r="AI12" s="109"/>
      <c r="AJ12" s="36"/>
      <c r="AK12" s="24"/>
      <c r="AL12" s="24"/>
      <c r="AM12" s="9"/>
      <c r="AN12" s="9"/>
      <c r="AO12" s="9"/>
      <c r="AP12" s="10"/>
      <c r="AQ12" s="10"/>
      <c r="AR12" s="10"/>
      <c r="AS12" s="11"/>
    </row>
    <row r="13" spans="1:45" ht="99.75" customHeight="1">
      <c r="A13" s="74">
        <v>1</v>
      </c>
      <c r="B13" s="46" t="s">
        <v>41</v>
      </c>
      <c r="C13" s="46" t="s">
        <v>42</v>
      </c>
      <c r="D13" s="46" t="s">
        <v>43</v>
      </c>
      <c r="E13" s="61" t="s">
        <v>123</v>
      </c>
      <c r="F13" s="46" t="s">
        <v>44</v>
      </c>
      <c r="G13" s="46" t="s">
        <v>45</v>
      </c>
      <c r="H13" s="73">
        <v>1.1000000000000001</v>
      </c>
      <c r="I13" s="46" t="s">
        <v>92</v>
      </c>
      <c r="J13" s="46" t="s">
        <v>46</v>
      </c>
      <c r="K13" s="46" t="s">
        <v>47</v>
      </c>
      <c r="L13" s="46" t="s">
        <v>48</v>
      </c>
      <c r="M13" s="73">
        <v>8</v>
      </c>
      <c r="N13" s="73">
        <v>4</v>
      </c>
      <c r="O13" s="80" t="str">
        <f>IF(AND(M13&lt;&gt;"",N13&lt;&gt;""),IF(AND(M13&gt;5,N13&gt;5),"I",IF(AND(M13&lt;=5,N13&gt;5),"II",IF(AND(M13&gt;5,N13&lt;=5),"IV",IF(AND(M13&lt;=5,N13&lt;=5),"III")))),"")</f>
        <v>IV</v>
      </c>
      <c r="P13" s="46" t="s">
        <v>49</v>
      </c>
      <c r="Q13" s="95">
        <v>1.1000000000000001</v>
      </c>
      <c r="R13" s="61" t="s">
        <v>50</v>
      </c>
      <c r="S13" s="46" t="s">
        <v>51</v>
      </c>
      <c r="T13" s="46" t="s">
        <v>52</v>
      </c>
      <c r="U13" s="46" t="s">
        <v>49</v>
      </c>
      <c r="V13" s="46" t="s">
        <v>49</v>
      </c>
      <c r="W13" s="46" t="s">
        <v>52</v>
      </c>
      <c r="X13" s="46" t="s">
        <v>53</v>
      </c>
      <c r="Y13" s="92">
        <f>IF(X13:X15="Suficiente",1,0)</f>
        <v>0</v>
      </c>
      <c r="Z13" s="92">
        <f>IF(X13:X15="Deficiente",1,0)</f>
        <v>1</v>
      </c>
      <c r="AA13" s="73" t="str">
        <f>IF(SUM(P13:P15)&gt;=1,IF((SUM(P13:P15)/COUNTA(O13:O15))=1,IF(SUM(Y13:Y15)&gt;=1,IF(SUM(Y13:Y15)/(SUM(Y13:Y15)+SUM(Z13:Z15))=100%,"SI","NO"),"NO"),"NO"),"")</f>
        <v/>
      </c>
      <c r="AB13" s="79">
        <v>5</v>
      </c>
      <c r="AC13" s="79">
        <v>6</v>
      </c>
      <c r="AD13" s="80" t="str">
        <f>IF($AJ13&gt;=2,IF(AND($AB13="",$AC13=""),"",IF(AND($AB13&gt;5,$AC13&gt;5),"I","")),"")</f>
        <v/>
      </c>
      <c r="AE13" s="80" t="str">
        <f>IF($AJ13&gt;=2,IF(AND($AB13="",$AC13=""),"",IF(AND($AB13&lt;6,$AC13&gt;5),"II","")),"")</f>
        <v>II</v>
      </c>
      <c r="AF13" s="80" t="str">
        <f>IF($AJ13&gt;=2,IF(AND($AB13="",$AC13=""),"",IF(AND($AB13&lt;6,$AC13&lt;6),"III","")),"")</f>
        <v/>
      </c>
      <c r="AG13" s="80" t="str">
        <f>IF($AJ13&gt;=2,IF(AND($AB13="",$AC13=""),"",IF(AND($AB13&gt;5,$AC13&lt;6),"IV","")),"")</f>
        <v/>
      </c>
      <c r="AH13" s="85" t="s">
        <v>54</v>
      </c>
      <c r="AI13" s="32" t="s">
        <v>98</v>
      </c>
      <c r="AJ13" s="38">
        <v>2</v>
      </c>
      <c r="AK13" s="24"/>
      <c r="AL13" s="24"/>
      <c r="AM13" s="9"/>
      <c r="AN13" s="9"/>
      <c r="AO13" s="9"/>
      <c r="AP13" s="10"/>
      <c r="AQ13" s="10"/>
      <c r="AR13" s="10"/>
      <c r="AS13" s="11"/>
    </row>
    <row r="14" spans="1:45" ht="99.75" customHeight="1">
      <c r="A14" s="74"/>
      <c r="B14" s="46"/>
      <c r="C14" s="46"/>
      <c r="D14" s="46"/>
      <c r="E14" s="61"/>
      <c r="F14" s="46"/>
      <c r="G14" s="46"/>
      <c r="H14" s="73"/>
      <c r="I14" s="46"/>
      <c r="J14" s="46"/>
      <c r="K14" s="46"/>
      <c r="L14" s="46"/>
      <c r="M14" s="73"/>
      <c r="N14" s="73"/>
      <c r="O14" s="80"/>
      <c r="P14" s="46"/>
      <c r="Q14" s="95"/>
      <c r="R14" s="61"/>
      <c r="S14" s="46"/>
      <c r="T14" s="46"/>
      <c r="U14" s="46"/>
      <c r="V14" s="46"/>
      <c r="W14" s="46"/>
      <c r="X14" s="46"/>
      <c r="Y14" s="92"/>
      <c r="Z14" s="92"/>
      <c r="AA14" s="73"/>
      <c r="AB14" s="79"/>
      <c r="AC14" s="79"/>
      <c r="AD14" s="80"/>
      <c r="AE14" s="80"/>
      <c r="AF14" s="80"/>
      <c r="AG14" s="80"/>
      <c r="AH14" s="85"/>
      <c r="AI14" s="32" t="s">
        <v>80</v>
      </c>
      <c r="AJ14" s="38">
        <v>2</v>
      </c>
      <c r="AK14" s="24"/>
      <c r="AL14" s="24"/>
      <c r="AM14" s="9"/>
      <c r="AN14" s="9"/>
      <c r="AO14" s="9"/>
      <c r="AP14" s="10"/>
      <c r="AQ14" s="10"/>
      <c r="AR14" s="10"/>
      <c r="AS14" s="11"/>
    </row>
    <row r="15" spans="1:45" ht="99.75" customHeight="1">
      <c r="A15" s="76"/>
      <c r="B15" s="48"/>
      <c r="C15" s="48"/>
      <c r="D15" s="48"/>
      <c r="E15" s="77"/>
      <c r="F15" s="48"/>
      <c r="G15" s="48"/>
      <c r="H15" s="29">
        <v>1.2</v>
      </c>
      <c r="I15" s="30" t="s">
        <v>55</v>
      </c>
      <c r="J15" s="30" t="s">
        <v>46</v>
      </c>
      <c r="K15" s="30" t="s">
        <v>56</v>
      </c>
      <c r="L15" s="48"/>
      <c r="M15" s="48"/>
      <c r="N15" s="48"/>
      <c r="O15" s="80"/>
      <c r="P15" s="30" t="s">
        <v>49</v>
      </c>
      <c r="Q15" s="26">
        <v>1.2</v>
      </c>
      <c r="R15" s="32" t="s">
        <v>57</v>
      </c>
      <c r="S15" s="30" t="s">
        <v>58</v>
      </c>
      <c r="T15" s="30" t="s">
        <v>49</v>
      </c>
      <c r="U15" s="30" t="s">
        <v>49</v>
      </c>
      <c r="V15" s="30" t="s">
        <v>49</v>
      </c>
      <c r="W15" s="30" t="s">
        <v>52</v>
      </c>
      <c r="X15" s="30" t="str">
        <f>IF($R15&lt;&gt;"",IF(AND(T15="SI",U15="SI",V15="SI",W15="SI"),"Suficiente",IF(OR(T15="NO",U15="NO",V15="NO",W15="NO"),"Deficiente",IF(OR(T15="",U15="",V15="",W15=""),"Falta Valorar el Control",""))),"")</f>
        <v>Deficiente</v>
      </c>
      <c r="Y15" s="92"/>
      <c r="Z15" s="92"/>
      <c r="AA15" s="73"/>
      <c r="AB15" s="88"/>
      <c r="AC15" s="88"/>
      <c r="AD15" s="80"/>
      <c r="AE15" s="80"/>
      <c r="AF15" s="80"/>
      <c r="AG15" s="80"/>
      <c r="AH15" s="86"/>
      <c r="AI15" s="32" t="s">
        <v>97</v>
      </c>
      <c r="AJ15" s="39">
        <v>2</v>
      </c>
      <c r="AK15" s="24"/>
      <c r="AL15" s="24"/>
      <c r="AM15" s="9"/>
      <c r="AN15" s="9"/>
      <c r="AO15" s="9"/>
      <c r="AP15" s="10"/>
      <c r="AQ15" s="10"/>
      <c r="AR15" s="10"/>
      <c r="AS15" s="11"/>
    </row>
    <row r="16" spans="1:45" ht="219.75" customHeight="1">
      <c r="A16" s="75">
        <v>2</v>
      </c>
      <c r="B16" s="46" t="s">
        <v>59</v>
      </c>
      <c r="C16" s="46" t="s">
        <v>42</v>
      </c>
      <c r="D16" s="46" t="s">
        <v>119</v>
      </c>
      <c r="E16" s="61" t="s">
        <v>118</v>
      </c>
      <c r="F16" s="46" t="s">
        <v>44</v>
      </c>
      <c r="G16" s="46" t="s">
        <v>45</v>
      </c>
      <c r="H16" s="29">
        <v>2.1</v>
      </c>
      <c r="I16" s="30" t="s">
        <v>155</v>
      </c>
      <c r="J16" s="30" t="s">
        <v>46</v>
      </c>
      <c r="K16" s="30" t="s">
        <v>56</v>
      </c>
      <c r="L16" s="46" t="s">
        <v>121</v>
      </c>
      <c r="M16" s="73">
        <v>10</v>
      </c>
      <c r="N16" s="73">
        <v>5</v>
      </c>
      <c r="O16" s="80" t="str">
        <f>IF(AND(M16&lt;&gt;"",N16&lt;&gt;""),IF(AND(M16&gt;5,N16&gt;5),"I",IF(AND(M16&lt;=5,N16&gt;5),"II",IF(AND(M16&gt;5,N16&lt;=5),"IV",IF(AND(M16&lt;=5,N16&lt;=5),"III")))),"")</f>
        <v>IV</v>
      </c>
      <c r="P16" s="30" t="s">
        <v>52</v>
      </c>
      <c r="Q16" s="26">
        <v>2.1</v>
      </c>
      <c r="R16" s="32" t="s">
        <v>122</v>
      </c>
      <c r="S16" s="30" t="s">
        <v>58</v>
      </c>
      <c r="T16" s="30" t="s">
        <v>49</v>
      </c>
      <c r="U16" s="30" t="s">
        <v>49</v>
      </c>
      <c r="V16" s="30" t="s">
        <v>49</v>
      </c>
      <c r="W16" s="30" t="s">
        <v>52</v>
      </c>
      <c r="X16" s="30" t="str">
        <f>IF($R16&lt;&gt;"",IF(AND(T16="SI",U16="SI",V16="SI",W16="SI"),"Suficiente",IF(OR(T16="NO",U16="NO",V16="NO",W16="NO"),"Deficiente",IF(OR(T16="",U16="",V16="",W16=""),"Falta Valorar el Control",""))),"")</f>
        <v>Deficiente</v>
      </c>
      <c r="Y16" s="92">
        <f>IF(X16:X18="Suficiente",1,0)</f>
        <v>0</v>
      </c>
      <c r="Z16" s="92">
        <f>IF(X16:X18="Deficiente",1,0)</f>
        <v>1</v>
      </c>
      <c r="AA16" s="49" t="str">
        <f>IF(SUM(P16:P18)&gt;=1,IF((SUM(P16:P18)/COUNTA(O16:O18))=1,IF(SUM(Y16:Y18)&gt;=1,IF(SUM(Y16:Y18)/(SUM(Y16:Y18)+SUM(Z16:Z18))=100%,"SI","NO"),"NO"),"NO"),"")</f>
        <v/>
      </c>
      <c r="AB16" s="79">
        <v>10</v>
      </c>
      <c r="AC16" s="79">
        <v>5</v>
      </c>
      <c r="AD16" s="80" t="str">
        <f>IF($AJ16&gt;=2,IF(AND($AB16="",$AC16=""),"",IF(AND($AB16&gt;5,$AC16&gt;5),"I","")),"")</f>
        <v/>
      </c>
      <c r="AE16" s="80" t="str">
        <f>IF($AJ16&gt;=2,IF(AND($AB16="",$AC16=""),"",IF(AND($AB16&lt;6,$AC16&gt;5),"II","")),"")</f>
        <v/>
      </c>
      <c r="AF16" s="80" t="str">
        <f>IF($AJ16&gt;=2,IF(AND($AB16="",$AC16=""),"",IF(AND($AB16&lt;6,$AC16&lt;6),"III","")),"")</f>
        <v/>
      </c>
      <c r="AG16" s="80" t="str">
        <f>IF($AJ16&gt;=2,IF(AND($AB16="",$AC16=""),"",IF(AND($AB16&gt;5,$AC16&lt;6),"IV","")),"")</f>
        <v>IV</v>
      </c>
      <c r="AH16" s="37" t="s">
        <v>54</v>
      </c>
      <c r="AI16" s="32" t="s">
        <v>124</v>
      </c>
      <c r="AJ16" s="38">
        <v>2</v>
      </c>
      <c r="AK16" s="24"/>
      <c r="AL16" s="24"/>
      <c r="AM16" s="9"/>
      <c r="AN16" s="9"/>
      <c r="AO16" s="9"/>
      <c r="AP16" s="10"/>
      <c r="AQ16" s="10"/>
      <c r="AR16" s="10"/>
      <c r="AS16" s="11"/>
    </row>
    <row r="17" spans="1:45" ht="219.75" customHeight="1">
      <c r="A17" s="94"/>
      <c r="B17" s="48"/>
      <c r="C17" s="48"/>
      <c r="D17" s="48"/>
      <c r="E17" s="77"/>
      <c r="F17" s="48"/>
      <c r="G17" s="48"/>
      <c r="H17" s="29">
        <v>2.2000000000000002</v>
      </c>
      <c r="I17" s="30" t="s">
        <v>156</v>
      </c>
      <c r="J17" s="30" t="s">
        <v>46</v>
      </c>
      <c r="K17" s="30" t="s">
        <v>56</v>
      </c>
      <c r="L17" s="46"/>
      <c r="M17" s="73"/>
      <c r="N17" s="48"/>
      <c r="O17" s="80"/>
      <c r="P17" s="30" t="s">
        <v>52</v>
      </c>
      <c r="Q17" s="26">
        <v>2.2000000000000002</v>
      </c>
      <c r="R17" s="32" t="s">
        <v>159</v>
      </c>
      <c r="S17" s="30" t="s">
        <v>62</v>
      </c>
      <c r="T17" s="46" t="s">
        <v>49</v>
      </c>
      <c r="U17" s="46" t="s">
        <v>49</v>
      </c>
      <c r="V17" s="46" t="s">
        <v>49</v>
      </c>
      <c r="W17" s="46" t="s">
        <v>52</v>
      </c>
      <c r="X17" s="46" t="str">
        <f>IF($R17&lt;&gt;"",IF(AND(T17="SI",U17="SI",V17="SI",W17="SI"),"Suficiente",IF(OR(T17="NO",U17="NO",V17="NO",W17="NO"),"Deficiente",IF(OR(T17="",U17="",V17="",W17=""),"Falta Valorar el Control",""))),"")</f>
        <v>Deficiente</v>
      </c>
      <c r="Y17" s="92"/>
      <c r="Z17" s="92"/>
      <c r="AA17" s="50"/>
      <c r="AB17" s="88"/>
      <c r="AC17" s="88"/>
      <c r="AD17" s="80"/>
      <c r="AE17" s="80"/>
      <c r="AF17" s="80"/>
      <c r="AG17" s="80"/>
      <c r="AH17" s="37" t="s">
        <v>54</v>
      </c>
      <c r="AI17" s="32" t="s">
        <v>125</v>
      </c>
      <c r="AJ17" s="39">
        <v>2</v>
      </c>
      <c r="AK17" s="24"/>
      <c r="AL17" s="24"/>
      <c r="AM17" s="9"/>
      <c r="AN17" s="9"/>
      <c r="AO17" s="9"/>
      <c r="AP17" s="10"/>
      <c r="AQ17" s="10"/>
      <c r="AR17" s="10"/>
      <c r="AS17" s="11"/>
    </row>
    <row r="18" spans="1:45" ht="219.75" customHeight="1">
      <c r="A18" s="94"/>
      <c r="B18" s="48"/>
      <c r="C18" s="48"/>
      <c r="D18" s="48"/>
      <c r="E18" s="77"/>
      <c r="F18" s="48"/>
      <c r="G18" s="48"/>
      <c r="H18" s="40">
        <v>2.2999999999999998</v>
      </c>
      <c r="I18" s="30" t="s">
        <v>120</v>
      </c>
      <c r="J18" s="30" t="s">
        <v>61</v>
      </c>
      <c r="K18" s="30" t="s">
        <v>56</v>
      </c>
      <c r="L18" s="46"/>
      <c r="M18" s="48"/>
      <c r="N18" s="48"/>
      <c r="O18" s="80"/>
      <c r="P18" s="30" t="s">
        <v>52</v>
      </c>
      <c r="Q18" s="26">
        <v>2.2000000000000002</v>
      </c>
      <c r="R18" s="32" t="s">
        <v>158</v>
      </c>
      <c r="S18" s="30" t="s">
        <v>62</v>
      </c>
      <c r="T18" s="46"/>
      <c r="U18" s="46"/>
      <c r="V18" s="46"/>
      <c r="W18" s="46"/>
      <c r="X18" s="46"/>
      <c r="Y18" s="92"/>
      <c r="Z18" s="92"/>
      <c r="AA18" s="51"/>
      <c r="AB18" s="88"/>
      <c r="AC18" s="88"/>
      <c r="AD18" s="80"/>
      <c r="AE18" s="80"/>
      <c r="AF18" s="80"/>
      <c r="AG18" s="80"/>
      <c r="AH18" s="37" t="s">
        <v>54</v>
      </c>
      <c r="AI18" s="32" t="s">
        <v>126</v>
      </c>
      <c r="AJ18" s="39">
        <v>2</v>
      </c>
      <c r="AK18" s="24"/>
      <c r="AL18" s="24"/>
      <c r="AM18" s="9"/>
      <c r="AN18" s="9"/>
      <c r="AO18" s="9"/>
      <c r="AP18" s="10"/>
      <c r="AQ18" s="10"/>
      <c r="AR18" s="10"/>
      <c r="AS18" s="11"/>
    </row>
    <row r="19" spans="1:45" ht="150" customHeight="1">
      <c r="A19" s="75">
        <v>3</v>
      </c>
      <c r="B19" s="46" t="s">
        <v>64</v>
      </c>
      <c r="C19" s="46" t="s">
        <v>42</v>
      </c>
      <c r="D19" s="46" t="s">
        <v>106</v>
      </c>
      <c r="E19" s="61" t="s">
        <v>134</v>
      </c>
      <c r="F19" s="46" t="s">
        <v>44</v>
      </c>
      <c r="G19" s="46" t="s">
        <v>65</v>
      </c>
      <c r="H19" s="29">
        <v>3.1</v>
      </c>
      <c r="I19" s="30" t="s">
        <v>157</v>
      </c>
      <c r="J19" s="30" t="s">
        <v>60</v>
      </c>
      <c r="K19" s="30" t="s">
        <v>56</v>
      </c>
      <c r="L19" s="46" t="s">
        <v>108</v>
      </c>
      <c r="M19" s="73">
        <v>6</v>
      </c>
      <c r="N19" s="73">
        <v>6</v>
      </c>
      <c r="O19" s="84" t="str">
        <f>IF(AND(M19&lt;&gt;"",N19&lt;&gt;""),IF(AND(M19&gt;5,N19&gt;5),"I",IF(AND(M19&lt;=5,N19&gt;5),"II",IF(AND(M19&gt;5,N19&lt;=5),"IV",IF(AND(M19&lt;=5,N19&lt;=5),"III")))),"")</f>
        <v>I</v>
      </c>
      <c r="P19" s="30" t="s">
        <v>52</v>
      </c>
      <c r="Q19" s="26">
        <v>3.1</v>
      </c>
      <c r="R19" s="32" t="s">
        <v>109</v>
      </c>
      <c r="S19" s="30" t="s">
        <v>58</v>
      </c>
      <c r="T19" s="30" t="s">
        <v>49</v>
      </c>
      <c r="U19" s="30" t="s">
        <v>49</v>
      </c>
      <c r="V19" s="30" t="s">
        <v>52</v>
      </c>
      <c r="W19" s="30" t="s">
        <v>52</v>
      </c>
      <c r="X19" s="30" t="str">
        <f t="shared" ref="X19:X42" si="0">IF($R19&lt;&gt;"",IF(AND(T19="SI",U19="SI",V19="SI",W19="SI"),"Suficiente",IF(OR(T19="NO",U19="NO",V19="NO",W19="NO"),"Deficiente",IF(OR(T19="",U19="",V19="",W19=""),"Falta Valorar el Control",""))),"")</f>
        <v>Deficiente</v>
      </c>
      <c r="Y19" s="41">
        <f t="shared" ref="Y19:Y42" si="1">IF(X19="Suficiente",1,0)</f>
        <v>0</v>
      </c>
      <c r="Z19" s="41">
        <f t="shared" ref="Z19:Z42" si="2">IF(X19="Deficiente",1,0)</f>
        <v>1</v>
      </c>
      <c r="AA19" s="73" t="str">
        <f>IF(SUM(P19:P20)&gt;=1,IF((SUM(P19:P20)/COUNTA(O19:O20))=1,IF(SUM(Y19:Y20)&gt;=1,IF(SUM(Y19:Y20)/(SUM(Y19:Y20)+SUM(Z19:Z20))=100%,"SI","NO"),"NO"),"NO"),"")</f>
        <v/>
      </c>
      <c r="AB19" s="79">
        <v>3</v>
      </c>
      <c r="AC19" s="79">
        <v>3</v>
      </c>
      <c r="AD19" s="78" t="str">
        <f>IF($AJ19&gt;=2,IF(AND($AB19="",$AC19=""),"",IF(AND($AB19&gt;5,$AC19&gt;5),"I","")),"")</f>
        <v/>
      </c>
      <c r="AE19" s="78" t="str">
        <f>IF($AJ13&gt;=2,IF(AND($AB19="",$AC19=""),"",IF(AND($AB19&lt;6,$AC19&gt;5),"II","")),"")</f>
        <v/>
      </c>
      <c r="AF19" s="81" t="str">
        <f>IF($AJ19&gt;=2,IF(AND($AB19="",$AC19=""),"",IF(AND($AB19&lt;6,$AC19&lt;6),"III","")),"")</f>
        <v>III</v>
      </c>
      <c r="AG19" s="78" t="str">
        <f>IF($AJ19&gt;=2,IF(AND($AB19="",$AC19=""),"",IF(AND($AB19&gt;5,$AC19&lt;6),"IV","")),"")</f>
        <v/>
      </c>
      <c r="AH19" s="85" t="s">
        <v>54</v>
      </c>
      <c r="AI19" s="42" t="s">
        <v>135</v>
      </c>
      <c r="AJ19" s="38">
        <v>2</v>
      </c>
      <c r="AK19" s="25"/>
      <c r="AL19" s="25"/>
      <c r="AM19" s="13"/>
      <c r="AN19" s="13"/>
      <c r="AO19" s="13"/>
      <c r="AP19" s="14"/>
      <c r="AQ19" s="14"/>
      <c r="AR19" s="14"/>
      <c r="AS19" s="15"/>
    </row>
    <row r="20" spans="1:45" ht="150" customHeight="1">
      <c r="A20" s="94"/>
      <c r="B20" s="83"/>
      <c r="C20" s="48"/>
      <c r="D20" s="48"/>
      <c r="E20" s="77"/>
      <c r="F20" s="48"/>
      <c r="G20" s="48"/>
      <c r="H20" s="29">
        <v>3.2</v>
      </c>
      <c r="I20" s="30" t="s">
        <v>107</v>
      </c>
      <c r="J20" s="30" t="s">
        <v>60</v>
      </c>
      <c r="K20" s="30" t="s">
        <v>56</v>
      </c>
      <c r="L20" s="83"/>
      <c r="M20" s="48"/>
      <c r="N20" s="48"/>
      <c r="O20" s="84"/>
      <c r="P20" s="30" t="s">
        <v>52</v>
      </c>
      <c r="Q20" s="26">
        <v>3.2</v>
      </c>
      <c r="R20" s="32" t="s">
        <v>110</v>
      </c>
      <c r="S20" s="30" t="s">
        <v>62</v>
      </c>
      <c r="T20" s="30" t="s">
        <v>49</v>
      </c>
      <c r="U20" s="30" t="s">
        <v>49</v>
      </c>
      <c r="V20" s="30" t="s">
        <v>52</v>
      </c>
      <c r="W20" s="30" t="s">
        <v>52</v>
      </c>
      <c r="X20" s="30" t="str">
        <f t="shared" si="0"/>
        <v>Deficiente</v>
      </c>
      <c r="Y20" s="41">
        <f t="shared" si="1"/>
        <v>0</v>
      </c>
      <c r="Z20" s="41">
        <f t="shared" si="2"/>
        <v>1</v>
      </c>
      <c r="AA20" s="73"/>
      <c r="AB20" s="79"/>
      <c r="AC20" s="79"/>
      <c r="AD20" s="78"/>
      <c r="AE20" s="78"/>
      <c r="AF20" s="82"/>
      <c r="AG20" s="78"/>
      <c r="AH20" s="86"/>
      <c r="AI20" s="42" t="s">
        <v>136</v>
      </c>
      <c r="AJ20" s="38">
        <v>2</v>
      </c>
      <c r="AK20" s="25"/>
      <c r="AL20" s="25"/>
      <c r="AM20" s="13"/>
      <c r="AN20" s="13"/>
      <c r="AO20" s="13"/>
      <c r="AP20" s="14"/>
      <c r="AQ20" s="14"/>
      <c r="AR20" s="14"/>
      <c r="AS20" s="15"/>
    </row>
    <row r="21" spans="1:45" ht="220.5" customHeight="1">
      <c r="A21" s="75">
        <v>4</v>
      </c>
      <c r="B21" s="46" t="s">
        <v>137</v>
      </c>
      <c r="C21" s="46" t="s">
        <v>42</v>
      </c>
      <c r="D21" s="46" t="s">
        <v>132</v>
      </c>
      <c r="E21" s="61" t="s">
        <v>160</v>
      </c>
      <c r="F21" s="46" t="s">
        <v>44</v>
      </c>
      <c r="G21" s="46" t="s">
        <v>63</v>
      </c>
      <c r="H21" s="29">
        <v>4.0999999999999996</v>
      </c>
      <c r="I21" s="30" t="s">
        <v>93</v>
      </c>
      <c r="J21" s="46" t="s">
        <v>66</v>
      </c>
      <c r="K21" s="46" t="s">
        <v>56</v>
      </c>
      <c r="L21" s="46" t="s">
        <v>67</v>
      </c>
      <c r="M21" s="73">
        <v>9</v>
      </c>
      <c r="N21" s="73">
        <v>8</v>
      </c>
      <c r="O21" s="62" t="str">
        <f>IF(AND(M21&lt;&gt;"",N21&lt;&gt;""),IF(AND(M21&gt;5,N21&gt;5),"I",IF(AND(M21&lt;=5,N21&gt;5),"II",IF(AND(M21&gt;5,N21&lt;=5),"IV",IF(AND(M21&lt;=5,N21&lt;=5),"III")))),"")</f>
        <v>I</v>
      </c>
      <c r="P21" s="46" t="s">
        <v>49</v>
      </c>
      <c r="Q21" s="26">
        <v>4.0999999999999996</v>
      </c>
      <c r="R21" s="32" t="s">
        <v>84</v>
      </c>
      <c r="S21" s="46" t="s">
        <v>62</v>
      </c>
      <c r="T21" s="46" t="s">
        <v>49</v>
      </c>
      <c r="U21" s="46" t="s">
        <v>52</v>
      </c>
      <c r="V21" s="46" t="s">
        <v>52</v>
      </c>
      <c r="W21" s="46" t="s">
        <v>52</v>
      </c>
      <c r="X21" s="46" t="str">
        <f t="shared" si="0"/>
        <v>Deficiente</v>
      </c>
      <c r="Y21" s="92">
        <f t="shared" si="1"/>
        <v>0</v>
      </c>
      <c r="Z21" s="92">
        <f t="shared" si="2"/>
        <v>1</v>
      </c>
      <c r="AA21" s="46"/>
      <c r="AB21" s="79">
        <v>3</v>
      </c>
      <c r="AC21" s="79">
        <v>2</v>
      </c>
      <c r="AD21" s="80" t="str">
        <f>IF($AJ21&gt;=2,IF(AND($AB21="",$AC21=""),"",IF(AND($AB21&gt;5,$AC21&gt;5),"I","")),"")</f>
        <v/>
      </c>
      <c r="AE21" s="80" t="str">
        <f>IF($AJ21&gt;=2,IF(AND($AB21="",$AC21=""),"",IF(AND($AB21&lt;6,$AC21&gt;5),"II","")),"")</f>
        <v/>
      </c>
      <c r="AF21" s="81" t="str">
        <f>IF($AJ21&gt;=2,IF(AND($AB21="",$AC21=""),"",IF(AND($AB21&lt;6,$AC21&lt;6),"III","")),"")</f>
        <v>III</v>
      </c>
      <c r="AG21" s="80" t="str">
        <f>IF($AJ21&gt;=2,IF(AND($AB21="",$AC21=""),"",IF(AND($AB21&gt;5,$AC21&lt;6),"IV","")),"")</f>
        <v/>
      </c>
      <c r="AH21" s="85" t="s">
        <v>54</v>
      </c>
      <c r="AI21" s="44" t="s">
        <v>131</v>
      </c>
      <c r="AJ21" s="38">
        <v>2</v>
      </c>
      <c r="AK21" s="24"/>
      <c r="AL21" s="24"/>
      <c r="AM21" s="9"/>
      <c r="AN21" s="9"/>
      <c r="AO21" s="9"/>
      <c r="AP21" s="10"/>
      <c r="AQ21" s="10"/>
      <c r="AR21" s="10"/>
      <c r="AS21" s="11"/>
    </row>
    <row r="22" spans="1:45" ht="220.5" customHeight="1">
      <c r="A22" s="75"/>
      <c r="B22" s="46"/>
      <c r="C22" s="46"/>
      <c r="D22" s="46"/>
      <c r="E22" s="61"/>
      <c r="F22" s="46"/>
      <c r="G22" s="46"/>
      <c r="H22" s="29">
        <v>4.2</v>
      </c>
      <c r="I22" s="30" t="s">
        <v>94</v>
      </c>
      <c r="J22" s="46"/>
      <c r="K22" s="46"/>
      <c r="L22" s="46"/>
      <c r="M22" s="73"/>
      <c r="N22" s="73"/>
      <c r="O22" s="62"/>
      <c r="P22" s="46"/>
      <c r="Q22" s="26">
        <v>4.2</v>
      </c>
      <c r="R22" s="32" t="s">
        <v>161</v>
      </c>
      <c r="S22" s="46"/>
      <c r="T22" s="46"/>
      <c r="U22" s="46"/>
      <c r="V22" s="46"/>
      <c r="W22" s="46"/>
      <c r="X22" s="46"/>
      <c r="Y22" s="92"/>
      <c r="Z22" s="92"/>
      <c r="AA22" s="46"/>
      <c r="AB22" s="79"/>
      <c r="AC22" s="79"/>
      <c r="AD22" s="80"/>
      <c r="AE22" s="80"/>
      <c r="AF22" s="82"/>
      <c r="AG22" s="80"/>
      <c r="AH22" s="85"/>
      <c r="AI22" s="32" t="s">
        <v>132</v>
      </c>
      <c r="AJ22" s="38">
        <v>2</v>
      </c>
      <c r="AK22" s="24"/>
      <c r="AL22" s="24"/>
      <c r="AM22" s="9"/>
      <c r="AN22" s="9"/>
      <c r="AO22" s="9"/>
      <c r="AP22" s="10"/>
      <c r="AQ22" s="10"/>
      <c r="AR22" s="10"/>
      <c r="AS22" s="11"/>
    </row>
    <row r="23" spans="1:45" ht="220.5" customHeight="1">
      <c r="A23" s="75"/>
      <c r="B23" s="46"/>
      <c r="C23" s="46"/>
      <c r="D23" s="46"/>
      <c r="E23" s="61"/>
      <c r="F23" s="46"/>
      <c r="G23" s="46"/>
      <c r="H23" s="29">
        <v>4.3</v>
      </c>
      <c r="I23" s="30" t="s">
        <v>95</v>
      </c>
      <c r="J23" s="46"/>
      <c r="K23" s="46"/>
      <c r="L23" s="46"/>
      <c r="M23" s="73"/>
      <c r="N23" s="73"/>
      <c r="O23" s="62"/>
      <c r="P23" s="46"/>
      <c r="Q23" s="26">
        <v>4.3</v>
      </c>
      <c r="R23" s="32" t="s">
        <v>85</v>
      </c>
      <c r="S23" s="46"/>
      <c r="T23" s="46"/>
      <c r="U23" s="46"/>
      <c r="V23" s="46"/>
      <c r="W23" s="46"/>
      <c r="X23" s="46"/>
      <c r="Y23" s="92"/>
      <c r="Z23" s="92"/>
      <c r="AA23" s="46"/>
      <c r="AB23" s="79"/>
      <c r="AC23" s="79"/>
      <c r="AD23" s="80"/>
      <c r="AE23" s="80"/>
      <c r="AF23" s="93"/>
      <c r="AG23" s="80"/>
      <c r="AH23" s="85"/>
      <c r="AI23" s="32" t="s">
        <v>133</v>
      </c>
      <c r="AJ23" s="38">
        <v>2</v>
      </c>
      <c r="AK23" s="24"/>
      <c r="AL23" s="24"/>
      <c r="AM23" s="9"/>
      <c r="AN23" s="9"/>
      <c r="AO23" s="9"/>
      <c r="AP23" s="10"/>
      <c r="AQ23" s="10"/>
      <c r="AR23" s="10"/>
      <c r="AS23" s="11"/>
    </row>
    <row r="24" spans="1:45" ht="150.75" customHeight="1">
      <c r="A24" s="74">
        <v>5</v>
      </c>
      <c r="B24" s="46" t="s">
        <v>68</v>
      </c>
      <c r="C24" s="46" t="s">
        <v>42</v>
      </c>
      <c r="D24" s="46" t="s">
        <v>105</v>
      </c>
      <c r="E24" s="61" t="s">
        <v>102</v>
      </c>
      <c r="F24" s="46" t="s">
        <v>44</v>
      </c>
      <c r="G24" s="46" t="s">
        <v>65</v>
      </c>
      <c r="H24" s="73">
        <v>5.0999999999999996</v>
      </c>
      <c r="I24" s="46" t="s">
        <v>128</v>
      </c>
      <c r="J24" s="46" t="s">
        <v>60</v>
      </c>
      <c r="K24" s="46" t="s">
        <v>56</v>
      </c>
      <c r="L24" s="46" t="s">
        <v>143</v>
      </c>
      <c r="M24" s="73">
        <v>8</v>
      </c>
      <c r="N24" s="73">
        <v>3</v>
      </c>
      <c r="O24" s="62" t="str">
        <f>IF(AND(M24&lt;&gt;"",N24&lt;&gt;""),IF(AND(M24&gt;5,N24&gt;5),"I",IF(AND(M24&lt;=5,N24&gt;5),"II",IF(AND(M24&gt;5,N24&lt;=5),"IV",IF(AND(M24&lt;=5,N24&lt;=5),"III")))),"")</f>
        <v>IV</v>
      </c>
      <c r="P24" s="46" t="s">
        <v>49</v>
      </c>
      <c r="Q24" s="47">
        <v>5.0999999999999996</v>
      </c>
      <c r="R24" s="61" t="s">
        <v>162</v>
      </c>
      <c r="S24" s="46" t="s">
        <v>58</v>
      </c>
      <c r="T24" s="46" t="s">
        <v>49</v>
      </c>
      <c r="U24" s="46" t="s">
        <v>49</v>
      </c>
      <c r="V24" s="46" t="s">
        <v>49</v>
      </c>
      <c r="W24" s="46" t="s">
        <v>52</v>
      </c>
      <c r="X24" s="46" t="s">
        <v>53</v>
      </c>
      <c r="Y24" s="92">
        <f t="shared" si="1"/>
        <v>0</v>
      </c>
      <c r="Z24" s="92">
        <f t="shared" ref="Z24" si="3">IF(X24="Deficiente",1,0)</f>
        <v>1</v>
      </c>
      <c r="AA24" s="46"/>
      <c r="AB24" s="79">
        <v>7</v>
      </c>
      <c r="AC24" s="79">
        <v>5</v>
      </c>
      <c r="AD24" s="80" t="str">
        <f>IF($AJ24&gt;=2,IF(AND($AB24="",$AC24=""),"",IF(AND($AB24&gt;5,$AC24&gt;5),"I","")),"")</f>
        <v/>
      </c>
      <c r="AE24" s="80" t="str">
        <f>IF($AJ24&gt;=2,IF(AND($AB24="",$AC24=""),"",IF(AND($AB24&lt;6,$AC24&gt;5),"II","")),"")</f>
        <v/>
      </c>
      <c r="AF24" s="80" t="str">
        <f>IF($AJ24&gt;=2,IF(AND($AB24="",$AC24=""),"",IF(AND($AB24&lt;6,$AC24&lt;6),"III","")),"")</f>
        <v/>
      </c>
      <c r="AG24" s="80" t="str">
        <f>IF($AJ24&gt;=2,IF(AND($AB24="",$AC24=""),"",IF(AND($AB24&gt;5,$AC24&lt;6),"IV","")),"")</f>
        <v>IV</v>
      </c>
      <c r="AH24" s="85" t="s">
        <v>54</v>
      </c>
      <c r="AI24" s="32" t="s">
        <v>138</v>
      </c>
      <c r="AJ24" s="38">
        <v>2</v>
      </c>
      <c r="AK24" s="24"/>
      <c r="AL24" s="24"/>
      <c r="AM24" s="9"/>
      <c r="AN24" s="9"/>
      <c r="AO24" s="9"/>
      <c r="AP24" s="10"/>
      <c r="AQ24" s="10"/>
      <c r="AR24" s="10"/>
      <c r="AS24" s="11"/>
    </row>
    <row r="25" spans="1:45" ht="150.75" customHeight="1">
      <c r="A25" s="74"/>
      <c r="B25" s="46"/>
      <c r="C25" s="46"/>
      <c r="D25" s="46"/>
      <c r="E25" s="61"/>
      <c r="F25" s="46"/>
      <c r="G25" s="46"/>
      <c r="H25" s="73"/>
      <c r="I25" s="46"/>
      <c r="J25" s="46"/>
      <c r="K25" s="46"/>
      <c r="L25" s="46"/>
      <c r="M25" s="73"/>
      <c r="N25" s="73"/>
      <c r="O25" s="62"/>
      <c r="P25" s="46"/>
      <c r="Q25" s="47"/>
      <c r="R25" s="61"/>
      <c r="S25" s="46"/>
      <c r="T25" s="46"/>
      <c r="U25" s="46"/>
      <c r="V25" s="46"/>
      <c r="W25" s="46"/>
      <c r="X25" s="46"/>
      <c r="Y25" s="92"/>
      <c r="Z25" s="92"/>
      <c r="AA25" s="46"/>
      <c r="AB25" s="79"/>
      <c r="AC25" s="79"/>
      <c r="AD25" s="80"/>
      <c r="AE25" s="80"/>
      <c r="AF25" s="80"/>
      <c r="AG25" s="80"/>
      <c r="AH25" s="85"/>
      <c r="AI25" s="32" t="s">
        <v>152</v>
      </c>
      <c r="AJ25" s="38">
        <v>2</v>
      </c>
      <c r="AK25" s="24"/>
      <c r="AL25" s="24"/>
      <c r="AM25" s="9"/>
      <c r="AN25" s="9"/>
      <c r="AO25" s="9"/>
      <c r="AP25" s="10"/>
      <c r="AQ25" s="10"/>
      <c r="AR25" s="10"/>
      <c r="AS25" s="11"/>
    </row>
    <row r="26" spans="1:45" ht="150.75" customHeight="1">
      <c r="A26" s="74"/>
      <c r="B26" s="46"/>
      <c r="C26" s="46"/>
      <c r="D26" s="46"/>
      <c r="E26" s="61"/>
      <c r="F26" s="46"/>
      <c r="G26" s="46"/>
      <c r="H26" s="73"/>
      <c r="I26" s="46"/>
      <c r="J26" s="46"/>
      <c r="K26" s="46"/>
      <c r="L26" s="46"/>
      <c r="M26" s="73"/>
      <c r="N26" s="73"/>
      <c r="O26" s="62"/>
      <c r="P26" s="46"/>
      <c r="Q26" s="47"/>
      <c r="R26" s="61"/>
      <c r="S26" s="46"/>
      <c r="T26" s="46"/>
      <c r="U26" s="46"/>
      <c r="V26" s="46"/>
      <c r="W26" s="46"/>
      <c r="X26" s="46"/>
      <c r="Y26" s="92"/>
      <c r="Z26" s="92"/>
      <c r="AA26" s="46"/>
      <c r="AB26" s="79"/>
      <c r="AC26" s="79"/>
      <c r="AD26" s="80"/>
      <c r="AE26" s="80"/>
      <c r="AF26" s="80"/>
      <c r="AG26" s="80"/>
      <c r="AH26" s="85"/>
      <c r="AI26" s="32" t="s">
        <v>103</v>
      </c>
      <c r="AJ26" s="38">
        <v>2</v>
      </c>
      <c r="AK26" s="24"/>
      <c r="AL26" s="24"/>
      <c r="AM26" s="9"/>
      <c r="AN26" s="9"/>
      <c r="AO26" s="9"/>
      <c r="AP26" s="10"/>
      <c r="AQ26" s="10"/>
      <c r="AR26" s="10"/>
      <c r="AS26" s="11"/>
    </row>
    <row r="27" spans="1:45" ht="151.5" customHeight="1">
      <c r="A27" s="74"/>
      <c r="B27" s="46"/>
      <c r="C27" s="46"/>
      <c r="D27" s="46"/>
      <c r="E27" s="61"/>
      <c r="F27" s="46"/>
      <c r="G27" s="46"/>
      <c r="H27" s="73"/>
      <c r="I27" s="46"/>
      <c r="J27" s="46"/>
      <c r="K27" s="46"/>
      <c r="L27" s="46"/>
      <c r="M27" s="73"/>
      <c r="N27" s="73"/>
      <c r="O27" s="62"/>
      <c r="P27" s="46"/>
      <c r="Q27" s="47"/>
      <c r="R27" s="61"/>
      <c r="S27" s="46"/>
      <c r="T27" s="46"/>
      <c r="U27" s="46"/>
      <c r="V27" s="46"/>
      <c r="W27" s="46"/>
      <c r="X27" s="46"/>
      <c r="Y27" s="92"/>
      <c r="Z27" s="92"/>
      <c r="AA27" s="46"/>
      <c r="AB27" s="79"/>
      <c r="AC27" s="79"/>
      <c r="AD27" s="80"/>
      <c r="AE27" s="80"/>
      <c r="AF27" s="80"/>
      <c r="AG27" s="80"/>
      <c r="AH27" s="85"/>
      <c r="AI27" s="32" t="s">
        <v>104</v>
      </c>
      <c r="AJ27" s="38">
        <v>2</v>
      </c>
      <c r="AK27" s="24"/>
      <c r="AL27" s="24"/>
      <c r="AM27" s="9"/>
      <c r="AN27" s="9"/>
      <c r="AO27" s="9"/>
      <c r="AP27" s="10"/>
      <c r="AQ27" s="10"/>
      <c r="AR27" s="10"/>
      <c r="AS27" s="11"/>
    </row>
    <row r="28" spans="1:45" ht="169.5" customHeight="1">
      <c r="A28" s="74">
        <v>6</v>
      </c>
      <c r="B28" s="46" t="s">
        <v>69</v>
      </c>
      <c r="C28" s="46" t="s">
        <v>42</v>
      </c>
      <c r="D28" s="46" t="s">
        <v>117</v>
      </c>
      <c r="E28" s="61" t="s">
        <v>139</v>
      </c>
      <c r="F28" s="46" t="s">
        <v>44</v>
      </c>
      <c r="G28" s="46" t="s">
        <v>70</v>
      </c>
      <c r="H28" s="49">
        <v>6.1</v>
      </c>
      <c r="I28" s="52" t="s">
        <v>130</v>
      </c>
      <c r="J28" s="52" t="s">
        <v>66</v>
      </c>
      <c r="K28" s="52" t="s">
        <v>56</v>
      </c>
      <c r="L28" s="46" t="s">
        <v>129</v>
      </c>
      <c r="M28" s="73">
        <v>8</v>
      </c>
      <c r="N28" s="73">
        <v>8</v>
      </c>
      <c r="O28" s="62" t="str">
        <f>IF(AND(M28&lt;&gt;"",N28&lt;&gt;""),IF(AND(M28&gt;5,N28&gt;5),"I",IF(AND(M28&lt;=5,N28&gt;5),"II",IF(AND(M28&gt;5,N28&lt;=5),"IV",IF(AND(M28&lt;=5,N28&lt;=5),"III")))),"")</f>
        <v>I</v>
      </c>
      <c r="P28" s="52" t="s">
        <v>49</v>
      </c>
      <c r="Q28" s="55">
        <v>6.1</v>
      </c>
      <c r="R28" s="58" t="s">
        <v>88</v>
      </c>
      <c r="S28" s="52" t="s">
        <v>62</v>
      </c>
      <c r="T28" s="52" t="s">
        <v>52</v>
      </c>
      <c r="U28" s="52" t="s">
        <v>52</v>
      </c>
      <c r="V28" s="52" t="s">
        <v>52</v>
      </c>
      <c r="W28" s="52" t="s">
        <v>49</v>
      </c>
      <c r="X28" s="52" t="str">
        <f t="shared" si="0"/>
        <v>Deficiente</v>
      </c>
      <c r="Y28" s="89">
        <f t="shared" si="1"/>
        <v>0</v>
      </c>
      <c r="Z28" s="89">
        <f t="shared" si="2"/>
        <v>1</v>
      </c>
      <c r="AA28" s="46"/>
      <c r="AB28" s="73">
        <v>6</v>
      </c>
      <c r="AC28" s="73">
        <v>2</v>
      </c>
      <c r="AD28" s="87" t="str">
        <f>IF($AJ28&gt;=2,IF(AND($AB28="",$AC28=""),"",IF(AND($AB28&gt;5,$AC28&gt;5),"I","")),"")</f>
        <v/>
      </c>
      <c r="AE28" s="87" t="str">
        <f>IF($AJ28&gt;=2,IF(AND($AB28="",$AC28=""),"",IF(AND($AB28&lt;6,$AC28&gt;5),"II","")),"")</f>
        <v/>
      </c>
      <c r="AF28" s="87" t="str">
        <f>IF($AJ28&gt;=2,IF(AND($AB28="",$AC28=""),"",IF(AND($AB28&lt;6,$AC28&lt;6),"III","")),"")</f>
        <v/>
      </c>
      <c r="AG28" s="80" t="str">
        <f>IF($AJ28&gt;=2,IF(AND($AB28="",$AC28=""),"",IF(AND($AB28&gt;5,$AC28&lt;6),"IV","")),"")</f>
        <v>IV</v>
      </c>
      <c r="AH28" s="85" t="s">
        <v>54</v>
      </c>
      <c r="AI28" s="32" t="s">
        <v>114</v>
      </c>
      <c r="AJ28" s="38">
        <v>2</v>
      </c>
      <c r="AK28" s="24"/>
      <c r="AL28" s="24"/>
      <c r="AM28" s="9"/>
      <c r="AN28" s="9"/>
      <c r="AO28" s="9"/>
      <c r="AP28" s="10"/>
      <c r="AQ28" s="10"/>
      <c r="AR28" s="10"/>
      <c r="AS28" s="11"/>
    </row>
    <row r="29" spans="1:45" ht="169.5" customHeight="1">
      <c r="A29" s="74"/>
      <c r="B29" s="46"/>
      <c r="C29" s="46"/>
      <c r="D29" s="46"/>
      <c r="E29" s="61"/>
      <c r="F29" s="46"/>
      <c r="G29" s="46"/>
      <c r="H29" s="50"/>
      <c r="I29" s="53"/>
      <c r="J29" s="53"/>
      <c r="K29" s="53"/>
      <c r="L29" s="46"/>
      <c r="M29" s="73"/>
      <c r="N29" s="73"/>
      <c r="O29" s="62"/>
      <c r="P29" s="54"/>
      <c r="Q29" s="56"/>
      <c r="R29" s="59"/>
      <c r="S29" s="53"/>
      <c r="T29" s="53"/>
      <c r="U29" s="53"/>
      <c r="V29" s="53"/>
      <c r="W29" s="53"/>
      <c r="X29" s="53"/>
      <c r="Y29" s="90"/>
      <c r="Z29" s="90"/>
      <c r="AA29" s="46"/>
      <c r="AB29" s="73"/>
      <c r="AC29" s="73"/>
      <c r="AD29" s="87"/>
      <c r="AE29" s="87"/>
      <c r="AF29" s="87"/>
      <c r="AG29" s="80"/>
      <c r="AH29" s="85"/>
      <c r="AI29" s="32" t="s">
        <v>115</v>
      </c>
      <c r="AJ29" s="38"/>
      <c r="AK29" s="24"/>
      <c r="AL29" s="24"/>
      <c r="AM29" s="9"/>
      <c r="AN29" s="9"/>
      <c r="AO29" s="9"/>
      <c r="AP29" s="10"/>
      <c r="AQ29" s="10"/>
      <c r="AR29" s="10"/>
      <c r="AS29" s="11"/>
    </row>
    <row r="30" spans="1:45" ht="169.5" customHeight="1">
      <c r="A30" s="74"/>
      <c r="B30" s="46"/>
      <c r="C30" s="46"/>
      <c r="D30" s="46"/>
      <c r="E30" s="61"/>
      <c r="F30" s="46"/>
      <c r="G30" s="46"/>
      <c r="H30" s="50"/>
      <c r="I30" s="53"/>
      <c r="J30" s="53"/>
      <c r="K30" s="53"/>
      <c r="L30" s="46"/>
      <c r="M30" s="73"/>
      <c r="N30" s="73"/>
      <c r="O30" s="62"/>
      <c r="P30" s="52" t="s">
        <v>49</v>
      </c>
      <c r="Q30" s="56"/>
      <c r="R30" s="59"/>
      <c r="S30" s="53"/>
      <c r="T30" s="53"/>
      <c r="U30" s="53"/>
      <c r="V30" s="53"/>
      <c r="W30" s="53"/>
      <c r="X30" s="53"/>
      <c r="Y30" s="90"/>
      <c r="Z30" s="90"/>
      <c r="AA30" s="46"/>
      <c r="AB30" s="73"/>
      <c r="AC30" s="73"/>
      <c r="AD30" s="87"/>
      <c r="AE30" s="87"/>
      <c r="AF30" s="87"/>
      <c r="AG30" s="80"/>
      <c r="AH30" s="85"/>
      <c r="AI30" s="32" t="s">
        <v>116</v>
      </c>
      <c r="AJ30" s="38"/>
      <c r="AK30" s="24"/>
      <c r="AL30" s="24"/>
      <c r="AM30" s="9"/>
      <c r="AN30" s="9"/>
      <c r="AO30" s="9"/>
      <c r="AP30" s="10"/>
      <c r="AQ30" s="10"/>
      <c r="AR30" s="10"/>
      <c r="AS30" s="11"/>
    </row>
    <row r="31" spans="1:45" ht="169.5" customHeight="1">
      <c r="A31" s="76"/>
      <c r="B31" s="48"/>
      <c r="C31" s="48"/>
      <c r="D31" s="46"/>
      <c r="E31" s="77"/>
      <c r="F31" s="48"/>
      <c r="G31" s="48"/>
      <c r="H31" s="51"/>
      <c r="I31" s="54"/>
      <c r="J31" s="54"/>
      <c r="K31" s="54"/>
      <c r="L31" s="48"/>
      <c r="M31" s="48"/>
      <c r="N31" s="48"/>
      <c r="O31" s="63"/>
      <c r="P31" s="54"/>
      <c r="Q31" s="57"/>
      <c r="R31" s="60"/>
      <c r="S31" s="54"/>
      <c r="T31" s="54"/>
      <c r="U31" s="54"/>
      <c r="V31" s="54"/>
      <c r="W31" s="54"/>
      <c r="X31" s="54"/>
      <c r="Y31" s="91"/>
      <c r="Z31" s="91"/>
      <c r="AA31" s="48"/>
      <c r="AB31" s="48"/>
      <c r="AC31" s="48"/>
      <c r="AD31" s="87"/>
      <c r="AE31" s="87"/>
      <c r="AF31" s="87"/>
      <c r="AG31" s="80"/>
      <c r="AH31" s="86"/>
      <c r="AI31" s="32" t="s">
        <v>104</v>
      </c>
      <c r="AJ31" s="39">
        <v>2</v>
      </c>
      <c r="AK31" s="24"/>
      <c r="AL31" s="24"/>
      <c r="AM31" s="9"/>
      <c r="AN31" s="9"/>
      <c r="AO31" s="9"/>
      <c r="AP31" s="10"/>
      <c r="AQ31" s="10"/>
      <c r="AR31" s="10"/>
      <c r="AS31" s="11"/>
    </row>
    <row r="32" spans="1:45" ht="99.75" customHeight="1">
      <c r="A32" s="75">
        <v>7</v>
      </c>
      <c r="B32" s="46" t="s">
        <v>71</v>
      </c>
      <c r="C32" s="46" t="s">
        <v>42</v>
      </c>
      <c r="D32" s="46" t="s">
        <v>99</v>
      </c>
      <c r="E32" s="61" t="s">
        <v>163</v>
      </c>
      <c r="F32" s="46" t="s">
        <v>44</v>
      </c>
      <c r="G32" s="46" t="s">
        <v>63</v>
      </c>
      <c r="H32" s="29">
        <v>7.1</v>
      </c>
      <c r="I32" s="30" t="s">
        <v>164</v>
      </c>
      <c r="J32" s="30" t="s">
        <v>60</v>
      </c>
      <c r="K32" s="46" t="s">
        <v>56</v>
      </c>
      <c r="L32" s="46" t="s">
        <v>72</v>
      </c>
      <c r="M32" s="73">
        <v>8</v>
      </c>
      <c r="N32" s="73">
        <v>7</v>
      </c>
      <c r="O32" s="62" t="str">
        <f>IF(AND(M32&lt;&gt;"",N32&lt;&gt;""),IF(AND(M32&gt;5,N32&gt;5),"I",IF(AND(M32&lt;=5,N32&gt;5),"II",IF(AND(M32&gt;5,N32&lt;=5),"IV",IF(AND(M32&lt;=5,N32&lt;=5),"III")))),"")</f>
        <v>I</v>
      </c>
      <c r="P32" s="46" t="s">
        <v>49</v>
      </c>
      <c r="Q32" s="47">
        <v>8.1</v>
      </c>
      <c r="R32" s="61" t="s">
        <v>88</v>
      </c>
      <c r="S32" s="46" t="s">
        <v>62</v>
      </c>
      <c r="T32" s="46" t="s">
        <v>52</v>
      </c>
      <c r="U32" s="46" t="s">
        <v>52</v>
      </c>
      <c r="V32" s="46" t="s">
        <v>52</v>
      </c>
      <c r="W32" s="46" t="s">
        <v>52</v>
      </c>
      <c r="X32" s="46" t="str">
        <f t="shared" si="0"/>
        <v>Deficiente</v>
      </c>
      <c r="Y32" s="92">
        <f t="shared" si="1"/>
        <v>0</v>
      </c>
      <c r="Z32" s="92">
        <f t="shared" si="2"/>
        <v>1</v>
      </c>
      <c r="AA32" s="46" t="str">
        <f>IF(SUM(P32:P35)&gt;=1,IF((SUM(P32:P35)/COUNTA(O32:O35))=1,IF(SUM(Y32:Y35)&gt;=1,IF(SUM(Y32:Y35)/(SUM(Y32:Y35)+SUM(Z32:Z35))=100%,"SI","NO"),"NO"),"NO"),"")</f>
        <v/>
      </c>
      <c r="AB32" s="79">
        <v>7</v>
      </c>
      <c r="AC32" s="79">
        <v>6</v>
      </c>
      <c r="AD32" s="80" t="str">
        <f>IF($AJ32&gt;=2,IF(AND($AB32="",$AC32=""),"",IF(AND($AB32&gt;5,$AC32&gt;5),"I","")),"")</f>
        <v>I</v>
      </c>
      <c r="AE32" s="80" t="str">
        <f>IF($AJ32&gt;=2,IF(AND($AB32="",$AC32=""),"",IF(AND($AB32&lt;6,$AC32&gt;5),"II","")),"")</f>
        <v/>
      </c>
      <c r="AF32" s="80" t="str">
        <f>IF($AJ32&gt;=2,IF(AND($AB32="",$AC32=""),"",IF(AND($AB32&lt;6,$AC32&lt;6),"III","")),"")</f>
        <v/>
      </c>
      <c r="AG32" s="80" t="str">
        <f>IF($AJ32&gt;=2,IF(AND($AB32="",$AC32=""),"",IF(AND($AB32&gt;5,$AC32&lt;6),"IV","")),"")</f>
        <v/>
      </c>
      <c r="AH32" s="85" t="s">
        <v>54</v>
      </c>
      <c r="AI32" s="32" t="s">
        <v>140</v>
      </c>
      <c r="AJ32" s="38">
        <v>2</v>
      </c>
      <c r="AK32" s="24"/>
      <c r="AL32" s="24"/>
      <c r="AM32" s="9"/>
      <c r="AN32" s="9"/>
      <c r="AO32" s="9"/>
      <c r="AP32" s="10"/>
      <c r="AQ32" s="10"/>
      <c r="AR32" s="10"/>
      <c r="AS32" s="11"/>
    </row>
    <row r="33" spans="1:45" ht="99.75" customHeight="1">
      <c r="A33" s="75"/>
      <c r="B33" s="46"/>
      <c r="C33" s="46"/>
      <c r="D33" s="46"/>
      <c r="E33" s="61"/>
      <c r="F33" s="46"/>
      <c r="G33" s="46"/>
      <c r="H33" s="29">
        <v>7.2</v>
      </c>
      <c r="I33" s="30" t="s">
        <v>86</v>
      </c>
      <c r="J33" s="30" t="s">
        <v>60</v>
      </c>
      <c r="K33" s="46"/>
      <c r="L33" s="46"/>
      <c r="M33" s="73"/>
      <c r="N33" s="73"/>
      <c r="O33" s="62"/>
      <c r="P33" s="46"/>
      <c r="Q33" s="47"/>
      <c r="R33" s="61"/>
      <c r="S33" s="46"/>
      <c r="T33" s="46"/>
      <c r="U33" s="46"/>
      <c r="V33" s="46"/>
      <c r="W33" s="46"/>
      <c r="X33" s="46"/>
      <c r="Y33" s="92"/>
      <c r="Z33" s="92"/>
      <c r="AA33" s="46"/>
      <c r="AB33" s="79"/>
      <c r="AC33" s="79"/>
      <c r="AD33" s="80"/>
      <c r="AE33" s="80"/>
      <c r="AF33" s="80"/>
      <c r="AG33" s="80"/>
      <c r="AH33" s="85"/>
      <c r="AI33" s="32" t="s">
        <v>90</v>
      </c>
      <c r="AJ33" s="38">
        <v>2</v>
      </c>
      <c r="AK33" s="24"/>
      <c r="AL33" s="24"/>
      <c r="AM33" s="9"/>
      <c r="AN33" s="9"/>
      <c r="AO33" s="9"/>
      <c r="AP33" s="10"/>
      <c r="AQ33" s="10"/>
      <c r="AR33" s="10"/>
      <c r="AS33" s="11"/>
    </row>
    <row r="34" spans="1:45" ht="99.75" customHeight="1">
      <c r="A34" s="75"/>
      <c r="B34" s="46"/>
      <c r="C34" s="46"/>
      <c r="D34" s="46"/>
      <c r="E34" s="61"/>
      <c r="F34" s="46"/>
      <c r="G34" s="46"/>
      <c r="H34" s="73">
        <v>7.3</v>
      </c>
      <c r="I34" s="46" t="s">
        <v>87</v>
      </c>
      <c r="J34" s="46" t="s">
        <v>60</v>
      </c>
      <c r="K34" s="46" t="s">
        <v>56</v>
      </c>
      <c r="L34" s="46"/>
      <c r="M34" s="73"/>
      <c r="N34" s="73"/>
      <c r="O34" s="62"/>
      <c r="P34" s="46" t="s">
        <v>49</v>
      </c>
      <c r="Q34" s="47">
        <v>8.1999999999999993</v>
      </c>
      <c r="R34" s="61" t="s">
        <v>89</v>
      </c>
      <c r="S34" s="46" t="s">
        <v>58</v>
      </c>
      <c r="T34" s="46" t="s">
        <v>49</v>
      </c>
      <c r="U34" s="46" t="s">
        <v>49</v>
      </c>
      <c r="V34" s="46" t="s">
        <v>49</v>
      </c>
      <c r="W34" s="46" t="s">
        <v>52</v>
      </c>
      <c r="X34" s="46" t="str">
        <f t="shared" si="0"/>
        <v>Deficiente</v>
      </c>
      <c r="Y34" s="92">
        <f t="shared" si="1"/>
        <v>0</v>
      </c>
      <c r="Z34" s="92">
        <f t="shared" si="2"/>
        <v>1</v>
      </c>
      <c r="AA34" s="46"/>
      <c r="AB34" s="79"/>
      <c r="AC34" s="79"/>
      <c r="AD34" s="80"/>
      <c r="AE34" s="80"/>
      <c r="AF34" s="80"/>
      <c r="AG34" s="80"/>
      <c r="AH34" s="85"/>
      <c r="AI34" s="32" t="s">
        <v>100</v>
      </c>
      <c r="AJ34" s="38">
        <v>2</v>
      </c>
      <c r="AK34" s="24"/>
      <c r="AL34" s="24"/>
      <c r="AM34" s="9"/>
      <c r="AN34" s="9"/>
      <c r="AO34" s="9"/>
      <c r="AP34" s="10"/>
      <c r="AQ34" s="10"/>
      <c r="AR34" s="10"/>
      <c r="AS34" s="11"/>
    </row>
    <row r="35" spans="1:45" ht="99.75" customHeight="1">
      <c r="A35" s="75"/>
      <c r="B35" s="48"/>
      <c r="C35" s="48"/>
      <c r="D35" s="46"/>
      <c r="E35" s="77"/>
      <c r="F35" s="48"/>
      <c r="G35" s="48"/>
      <c r="H35" s="73"/>
      <c r="I35" s="46"/>
      <c r="J35" s="46"/>
      <c r="K35" s="46"/>
      <c r="L35" s="48"/>
      <c r="M35" s="48"/>
      <c r="N35" s="48"/>
      <c r="O35" s="83"/>
      <c r="P35" s="46"/>
      <c r="Q35" s="47"/>
      <c r="R35" s="61"/>
      <c r="S35" s="46"/>
      <c r="T35" s="46"/>
      <c r="U35" s="46"/>
      <c r="V35" s="46"/>
      <c r="W35" s="46"/>
      <c r="X35" s="46"/>
      <c r="Y35" s="92"/>
      <c r="Z35" s="92"/>
      <c r="AA35" s="48"/>
      <c r="AB35" s="88"/>
      <c r="AC35" s="88"/>
      <c r="AD35" s="80"/>
      <c r="AE35" s="80"/>
      <c r="AF35" s="80"/>
      <c r="AG35" s="80"/>
      <c r="AH35" s="86"/>
      <c r="AI35" s="32" t="s">
        <v>101</v>
      </c>
      <c r="AJ35" s="38">
        <v>2</v>
      </c>
      <c r="AK35" s="24"/>
      <c r="AL35" s="24"/>
      <c r="AM35" s="9"/>
      <c r="AN35" s="9"/>
      <c r="AO35" s="9"/>
      <c r="AP35" s="10"/>
      <c r="AQ35" s="10"/>
      <c r="AR35" s="10"/>
      <c r="AS35" s="11"/>
    </row>
    <row r="36" spans="1:45" ht="99.75" customHeight="1">
      <c r="A36" s="64">
        <v>8</v>
      </c>
      <c r="B36" s="46" t="s">
        <v>73</v>
      </c>
      <c r="C36" s="67" t="s">
        <v>42</v>
      </c>
      <c r="D36" s="52" t="s">
        <v>111</v>
      </c>
      <c r="E36" s="70" t="s">
        <v>142</v>
      </c>
      <c r="F36" s="46" t="s">
        <v>44</v>
      </c>
      <c r="G36" s="46" t="s">
        <v>78</v>
      </c>
      <c r="H36" s="49">
        <v>8.1</v>
      </c>
      <c r="I36" s="52" t="s">
        <v>165</v>
      </c>
      <c r="J36" s="46" t="s">
        <v>66</v>
      </c>
      <c r="K36" s="46" t="s">
        <v>56</v>
      </c>
      <c r="L36" s="67" t="s">
        <v>127</v>
      </c>
      <c r="M36" s="73">
        <v>10</v>
      </c>
      <c r="N36" s="73">
        <v>10</v>
      </c>
      <c r="O36" s="62" t="str">
        <f>IF(AND(M36&lt;&gt;"",N36&lt;&gt;""),IF(AND(M36&gt;5,N36&gt;5),"I",IF(AND(M36&lt;=5,N36&gt;5),"II",IF(AND(M36&gt;5,N36&lt;=5),"IV",IF(AND(M36&lt;=5,N36&lt;=5),"III")))),"")</f>
        <v>I</v>
      </c>
      <c r="P36" s="46" t="s">
        <v>52</v>
      </c>
      <c r="Q36" s="47">
        <v>9.1</v>
      </c>
      <c r="R36" s="61" t="s">
        <v>75</v>
      </c>
      <c r="S36" s="46" t="s">
        <v>58</v>
      </c>
      <c r="T36" s="46" t="s">
        <v>52</v>
      </c>
      <c r="U36" s="46" t="s">
        <v>52</v>
      </c>
      <c r="V36" s="46" t="s">
        <v>52</v>
      </c>
      <c r="W36" s="46" t="s">
        <v>52</v>
      </c>
      <c r="X36" s="46" t="str">
        <f t="shared" ref="X36" si="4">IF($R36&lt;&gt;"",IF(AND(T36="SI",U36="SI",V36="SI",W36="SI"),"Suficiente",IF(OR(T36="NO",U36="NO",V36="NO",W36="NO"),"Deficiente",IF(OR(T36="",U36="",V36="",W36=""),"Falta Valorar el Control",""))),"")</f>
        <v>Deficiente</v>
      </c>
      <c r="Y36" s="92">
        <f t="shared" ref="Y36" si="5">IF(X36="Suficiente",1,0)</f>
        <v>0</v>
      </c>
      <c r="Z36" s="92">
        <f t="shared" ref="Z36" si="6">IF(X36="Deficiente",1,0)</f>
        <v>1</v>
      </c>
      <c r="AA36" s="46" t="s">
        <v>76</v>
      </c>
      <c r="AB36" s="110">
        <v>10</v>
      </c>
      <c r="AC36" s="110">
        <v>10</v>
      </c>
      <c r="AD36" s="80" t="str">
        <f>IF($AJ36&gt;=2,IF(AND($AB36="",$AC36=""),"",IF(AND($AB36&gt;5,$AC36&gt;5),"I","")),"")</f>
        <v>I</v>
      </c>
      <c r="AE36" s="80" t="str">
        <f>IF($AJ36&gt;=2,IF(AND($AB36="",$AC36=""),"",IF(AND($AB36&lt;6,$AC36&gt;5),"II","")),"")</f>
        <v/>
      </c>
      <c r="AF36" s="80" t="str">
        <f>IF($AJ36&gt;=2,IF(AND($AB36="",$AC36=""),"",IF(AND($AB36&lt;6,$AC36&lt;6),"III","")),"")</f>
        <v/>
      </c>
      <c r="AG36" s="80" t="str">
        <f>IF($AJ36&gt;=2,IF(AND($AB36="",$AC36=""),"",IF(AND($AB36&gt;5,$AC36&lt;6),"IV","")),"")</f>
        <v/>
      </c>
      <c r="AH36" s="85" t="s">
        <v>54</v>
      </c>
      <c r="AI36" s="32" t="s">
        <v>153</v>
      </c>
      <c r="AJ36" s="38">
        <v>2</v>
      </c>
      <c r="AK36" s="24"/>
      <c r="AL36" s="24"/>
      <c r="AM36" s="9"/>
      <c r="AN36" s="9"/>
      <c r="AO36" s="9"/>
      <c r="AP36" s="10"/>
      <c r="AQ36" s="10"/>
      <c r="AR36" s="10"/>
      <c r="AS36" s="11"/>
    </row>
    <row r="37" spans="1:45" ht="99.75" customHeight="1">
      <c r="A37" s="65"/>
      <c r="B37" s="46"/>
      <c r="C37" s="68"/>
      <c r="D37" s="53"/>
      <c r="E37" s="71"/>
      <c r="F37" s="46"/>
      <c r="G37" s="46"/>
      <c r="H37" s="50"/>
      <c r="I37" s="53"/>
      <c r="J37" s="46"/>
      <c r="K37" s="46"/>
      <c r="L37" s="68"/>
      <c r="M37" s="73"/>
      <c r="N37" s="73"/>
      <c r="O37" s="62"/>
      <c r="P37" s="46"/>
      <c r="Q37" s="47"/>
      <c r="R37" s="61"/>
      <c r="S37" s="46"/>
      <c r="T37" s="46"/>
      <c r="U37" s="46"/>
      <c r="V37" s="46"/>
      <c r="W37" s="46"/>
      <c r="X37" s="46"/>
      <c r="Y37" s="92"/>
      <c r="Z37" s="92"/>
      <c r="AA37" s="46"/>
      <c r="AB37" s="111"/>
      <c r="AC37" s="111"/>
      <c r="AD37" s="80"/>
      <c r="AE37" s="80"/>
      <c r="AF37" s="80"/>
      <c r="AG37" s="80"/>
      <c r="AH37" s="85"/>
      <c r="AI37" s="32" t="s">
        <v>113</v>
      </c>
      <c r="AJ37" s="38">
        <v>2</v>
      </c>
      <c r="AK37" s="24"/>
      <c r="AL37" s="24"/>
      <c r="AM37" s="9"/>
      <c r="AN37" s="9"/>
      <c r="AO37" s="9"/>
      <c r="AP37" s="10"/>
      <c r="AQ37" s="10"/>
      <c r="AR37" s="10"/>
      <c r="AS37" s="11"/>
    </row>
    <row r="38" spans="1:45" ht="99.75" customHeight="1">
      <c r="A38" s="66"/>
      <c r="B38" s="46"/>
      <c r="C38" s="69"/>
      <c r="D38" s="54"/>
      <c r="E38" s="72"/>
      <c r="F38" s="46"/>
      <c r="G38" s="46"/>
      <c r="H38" s="51"/>
      <c r="I38" s="54"/>
      <c r="J38" s="46"/>
      <c r="K38" s="46"/>
      <c r="L38" s="69"/>
      <c r="M38" s="48"/>
      <c r="N38" s="48"/>
      <c r="O38" s="62"/>
      <c r="P38" s="46"/>
      <c r="Q38" s="47"/>
      <c r="R38" s="61"/>
      <c r="S38" s="46"/>
      <c r="T38" s="46"/>
      <c r="U38" s="46"/>
      <c r="V38" s="46"/>
      <c r="W38" s="46"/>
      <c r="X38" s="46"/>
      <c r="Y38" s="92"/>
      <c r="Z38" s="92"/>
      <c r="AA38" s="46"/>
      <c r="AB38" s="112"/>
      <c r="AC38" s="112"/>
      <c r="AD38" s="80"/>
      <c r="AE38" s="80"/>
      <c r="AF38" s="80"/>
      <c r="AG38" s="80"/>
      <c r="AH38" s="85"/>
      <c r="AI38" s="32" t="s">
        <v>112</v>
      </c>
      <c r="AJ38" s="38">
        <v>2</v>
      </c>
      <c r="AK38" s="24"/>
      <c r="AL38" s="24"/>
      <c r="AM38" s="9"/>
      <c r="AN38" s="9"/>
      <c r="AO38" s="9"/>
      <c r="AP38" s="10"/>
      <c r="AQ38" s="10"/>
      <c r="AR38" s="10"/>
      <c r="AS38" s="11"/>
    </row>
    <row r="39" spans="1:45" ht="99.75" customHeight="1">
      <c r="A39" s="64">
        <v>9</v>
      </c>
      <c r="B39" s="52" t="s">
        <v>144</v>
      </c>
      <c r="C39" s="46" t="s">
        <v>77</v>
      </c>
      <c r="D39" s="52" t="s">
        <v>146</v>
      </c>
      <c r="E39" s="70" t="s">
        <v>145</v>
      </c>
      <c r="F39" s="46" t="s">
        <v>44</v>
      </c>
      <c r="G39" s="46" t="s">
        <v>79</v>
      </c>
      <c r="H39" s="49">
        <v>9.1</v>
      </c>
      <c r="I39" s="52" t="s">
        <v>147</v>
      </c>
      <c r="J39" s="46" t="s">
        <v>61</v>
      </c>
      <c r="K39" s="46" t="s">
        <v>56</v>
      </c>
      <c r="L39" s="67" t="s">
        <v>148</v>
      </c>
      <c r="M39" s="73">
        <v>9</v>
      </c>
      <c r="N39" s="73">
        <v>10</v>
      </c>
      <c r="O39" s="62" t="str">
        <f>IF(AND(M39&lt;&gt;"",N39&lt;&gt;""),IF(AND(M39&gt;5,N39&gt;5),"I",IF(AND(M39&lt;=5,N39&gt;5),"II",IF(AND(M39&gt;5,N39&lt;=5),"IV",IF(AND(M39&lt;=5,N39&lt;=5),"III")))),"")</f>
        <v>I</v>
      </c>
      <c r="P39" s="46" t="s">
        <v>52</v>
      </c>
      <c r="Q39" s="47">
        <v>9.1</v>
      </c>
      <c r="R39" s="61" t="s">
        <v>75</v>
      </c>
      <c r="S39" s="46" t="s">
        <v>58</v>
      </c>
      <c r="T39" s="46" t="s">
        <v>49</v>
      </c>
      <c r="U39" s="46" t="s">
        <v>49</v>
      </c>
      <c r="V39" s="46" t="s">
        <v>49</v>
      </c>
      <c r="W39" s="46" t="s">
        <v>52</v>
      </c>
      <c r="X39" s="46" t="str">
        <f t="shared" ref="X39" si="7">IF($R39&lt;&gt;"",IF(AND(T39="SI",U39="SI",V39="SI",W39="SI"),"Suficiente",IF(OR(T39="NO",U39="NO",V39="NO",W39="NO"),"Deficiente",IF(OR(T39="",U39="",V39="",W39=""),"Falta Valorar el Control",""))),"")</f>
        <v>Deficiente</v>
      </c>
      <c r="Y39" s="92">
        <f t="shared" ref="Y39" si="8">IF(X39="Suficiente",1,0)</f>
        <v>0</v>
      </c>
      <c r="Z39" s="92">
        <f t="shared" ref="Z39" si="9">IF(X39="Deficiente",1,0)</f>
        <v>1</v>
      </c>
      <c r="AA39" s="46" t="s">
        <v>76</v>
      </c>
      <c r="AB39" s="79">
        <v>9</v>
      </c>
      <c r="AC39" s="79">
        <v>10</v>
      </c>
      <c r="AD39" s="80" t="str">
        <f>IF($AJ39&gt;=2,IF(AND($AB39="",$AC39=""),"",IF(AND($AB39&gt;5,$AC39&gt;5),"I","")),"")</f>
        <v>I</v>
      </c>
      <c r="AE39" s="80" t="str">
        <f>IF($AJ39&gt;=2,IF(AND($AB39="",$AC39=""),"",IF(AND($AB39&lt;6,$AC39&gt;5),"II","")),"")</f>
        <v/>
      </c>
      <c r="AF39" s="80" t="str">
        <f>IF($AJ39&gt;=2,IF(AND($AB39="",$AC39=""),"",IF(AND($AB39&lt;6,$AC39&lt;6),"III","")),"")</f>
        <v/>
      </c>
      <c r="AG39" s="80" t="str">
        <f>IF($AJ39&gt;=2,IF(AND($AB39="",$AC39=""),"",IF(AND($AB39&gt;5,$AC39&lt;6),"IV","")),"")</f>
        <v/>
      </c>
      <c r="AH39" s="85" t="s">
        <v>54</v>
      </c>
      <c r="AI39" s="32" t="s">
        <v>149</v>
      </c>
      <c r="AJ39" s="38">
        <v>2</v>
      </c>
      <c r="AK39" s="24"/>
      <c r="AL39" s="24"/>
      <c r="AM39" s="9"/>
      <c r="AN39" s="9"/>
      <c r="AO39" s="9"/>
      <c r="AP39" s="10"/>
      <c r="AQ39" s="10"/>
      <c r="AR39" s="10"/>
      <c r="AS39" s="11"/>
    </row>
    <row r="40" spans="1:45" ht="99.75" customHeight="1">
      <c r="A40" s="65"/>
      <c r="B40" s="53"/>
      <c r="C40" s="46"/>
      <c r="D40" s="53"/>
      <c r="E40" s="71"/>
      <c r="F40" s="46"/>
      <c r="G40" s="46"/>
      <c r="H40" s="50"/>
      <c r="I40" s="53"/>
      <c r="J40" s="46"/>
      <c r="K40" s="46"/>
      <c r="L40" s="68"/>
      <c r="M40" s="73"/>
      <c r="N40" s="73"/>
      <c r="O40" s="62"/>
      <c r="P40" s="46"/>
      <c r="Q40" s="47"/>
      <c r="R40" s="61"/>
      <c r="S40" s="46"/>
      <c r="T40" s="46"/>
      <c r="U40" s="46"/>
      <c r="V40" s="46"/>
      <c r="W40" s="46"/>
      <c r="X40" s="46"/>
      <c r="Y40" s="92"/>
      <c r="Z40" s="92"/>
      <c r="AA40" s="46"/>
      <c r="AB40" s="79"/>
      <c r="AC40" s="79"/>
      <c r="AD40" s="80"/>
      <c r="AE40" s="80"/>
      <c r="AF40" s="80"/>
      <c r="AG40" s="80"/>
      <c r="AH40" s="85"/>
      <c r="AI40" s="32" t="s">
        <v>150</v>
      </c>
      <c r="AJ40" s="38">
        <v>2</v>
      </c>
      <c r="AK40" s="24"/>
      <c r="AL40" s="24"/>
      <c r="AM40" s="9"/>
      <c r="AN40" s="9"/>
      <c r="AO40" s="9"/>
      <c r="AP40" s="10"/>
      <c r="AQ40" s="10"/>
      <c r="AR40" s="10"/>
      <c r="AS40" s="11"/>
    </row>
    <row r="41" spans="1:45" ht="99.75" customHeight="1">
      <c r="A41" s="66"/>
      <c r="B41" s="54"/>
      <c r="C41" s="48"/>
      <c r="D41" s="54"/>
      <c r="E41" s="72"/>
      <c r="F41" s="46"/>
      <c r="G41" s="46"/>
      <c r="H41" s="51"/>
      <c r="I41" s="54"/>
      <c r="J41" s="46"/>
      <c r="K41" s="46"/>
      <c r="L41" s="69"/>
      <c r="M41" s="48"/>
      <c r="N41" s="48"/>
      <c r="O41" s="62"/>
      <c r="P41" s="46"/>
      <c r="Q41" s="47"/>
      <c r="R41" s="61"/>
      <c r="S41" s="46"/>
      <c r="T41" s="46"/>
      <c r="U41" s="46"/>
      <c r="V41" s="46"/>
      <c r="W41" s="46"/>
      <c r="X41" s="46"/>
      <c r="Y41" s="92"/>
      <c r="Z41" s="92"/>
      <c r="AA41" s="46"/>
      <c r="AB41" s="79"/>
      <c r="AC41" s="79"/>
      <c r="AD41" s="80"/>
      <c r="AE41" s="80"/>
      <c r="AF41" s="80"/>
      <c r="AG41" s="80"/>
      <c r="AH41" s="85"/>
      <c r="AI41" s="32" t="s">
        <v>151</v>
      </c>
      <c r="AJ41" s="38">
        <v>2</v>
      </c>
      <c r="AK41" s="24"/>
      <c r="AL41" s="24"/>
      <c r="AM41" s="9"/>
      <c r="AN41" s="9"/>
      <c r="AO41" s="9"/>
      <c r="AP41" s="10"/>
      <c r="AQ41" s="10"/>
      <c r="AR41" s="10"/>
      <c r="AS41" s="11"/>
    </row>
    <row r="42" spans="1:45" ht="99.75" customHeight="1">
      <c r="A42" s="74">
        <v>10</v>
      </c>
      <c r="B42" s="46" t="s">
        <v>73</v>
      </c>
      <c r="C42" s="46" t="s">
        <v>42</v>
      </c>
      <c r="D42" s="46" t="s">
        <v>74</v>
      </c>
      <c r="E42" s="61" t="s">
        <v>141</v>
      </c>
      <c r="F42" s="46" t="s">
        <v>44</v>
      </c>
      <c r="G42" s="46" t="s">
        <v>78</v>
      </c>
      <c r="H42" s="73">
        <v>10.1</v>
      </c>
      <c r="I42" s="46" t="s">
        <v>96</v>
      </c>
      <c r="J42" s="46" t="s">
        <v>66</v>
      </c>
      <c r="K42" s="46" t="s">
        <v>56</v>
      </c>
      <c r="L42" s="48" t="s">
        <v>83</v>
      </c>
      <c r="M42" s="73">
        <v>9</v>
      </c>
      <c r="N42" s="73">
        <v>9</v>
      </c>
      <c r="O42" s="62" t="str">
        <f>IF(AND(M42&lt;&gt;"",N42&lt;&gt;""),IF(AND(M42&gt;5,N42&gt;5),"I",IF(AND(M42&lt;=5,N42&gt;5),"II",IF(AND(M42&gt;5,N42&lt;=5),"IV",IF(AND(M42&lt;=5,N42&lt;=5),"III")))),"")</f>
        <v>I</v>
      </c>
      <c r="P42" s="46" t="s">
        <v>49</v>
      </c>
      <c r="Q42" s="47">
        <v>10.1</v>
      </c>
      <c r="R42" s="61" t="s">
        <v>75</v>
      </c>
      <c r="S42" s="46" t="s">
        <v>62</v>
      </c>
      <c r="T42" s="46" t="s">
        <v>52</v>
      </c>
      <c r="U42" s="46" t="s">
        <v>52</v>
      </c>
      <c r="V42" s="46" t="s">
        <v>52</v>
      </c>
      <c r="W42" s="46" t="s">
        <v>52</v>
      </c>
      <c r="X42" s="46" t="str">
        <f t="shared" si="0"/>
        <v>Deficiente</v>
      </c>
      <c r="Y42" s="92">
        <f t="shared" si="1"/>
        <v>0</v>
      </c>
      <c r="Z42" s="92">
        <f t="shared" si="2"/>
        <v>1</v>
      </c>
      <c r="AA42" s="46" t="s">
        <v>76</v>
      </c>
      <c r="AB42" s="79">
        <v>10</v>
      </c>
      <c r="AC42" s="79">
        <v>10</v>
      </c>
      <c r="AD42" s="80" t="str">
        <f>IF($AJ42&gt;=2,IF(AND($AB42="",$AC42=""),"",IF(AND($AB42&gt;5,$AC42&gt;5),"I","")),"")</f>
        <v>I</v>
      </c>
      <c r="AE42" s="80" t="str">
        <f>IF($AJ42&gt;=2,IF(AND($AB42="",$AC42=""),"",IF(AND($AB42&lt;6,$AC42&gt;5),"II","")),"")</f>
        <v/>
      </c>
      <c r="AF42" s="80" t="str">
        <f>IF($AJ42&gt;=2,IF(AND($AB42="",$AC42=""),"",IF(AND($AB42&lt;6,$AC42&lt;6),"III","")),"")</f>
        <v/>
      </c>
      <c r="AG42" s="80" t="str">
        <f>IF($AJ42&gt;=2,IF(AND($AB42="",$AC42=""),"",IF(AND($AB42&gt;5,$AC42&lt;6),"IV","")),"")</f>
        <v/>
      </c>
      <c r="AH42" s="85" t="s">
        <v>54</v>
      </c>
      <c r="AI42" s="45" t="s">
        <v>154</v>
      </c>
      <c r="AJ42" s="38">
        <v>2</v>
      </c>
      <c r="AK42" s="24"/>
      <c r="AL42" s="24"/>
      <c r="AM42" s="9"/>
      <c r="AN42" s="9"/>
      <c r="AO42" s="9"/>
      <c r="AP42" s="10"/>
      <c r="AQ42" s="10"/>
      <c r="AR42" s="10"/>
      <c r="AS42" s="11"/>
    </row>
    <row r="43" spans="1:45" ht="99.75" customHeight="1">
      <c r="A43" s="74"/>
      <c r="B43" s="46"/>
      <c r="C43" s="46"/>
      <c r="D43" s="46"/>
      <c r="E43" s="61"/>
      <c r="F43" s="46"/>
      <c r="G43" s="46"/>
      <c r="H43" s="73"/>
      <c r="I43" s="46"/>
      <c r="J43" s="46"/>
      <c r="K43" s="46"/>
      <c r="L43" s="48"/>
      <c r="M43" s="73"/>
      <c r="N43" s="73"/>
      <c r="O43" s="62"/>
      <c r="P43" s="46"/>
      <c r="Q43" s="47"/>
      <c r="R43" s="61"/>
      <c r="S43" s="46"/>
      <c r="T43" s="46"/>
      <c r="U43" s="46"/>
      <c r="V43" s="46"/>
      <c r="W43" s="46"/>
      <c r="X43" s="46"/>
      <c r="Y43" s="92"/>
      <c r="Z43" s="92"/>
      <c r="AA43" s="46"/>
      <c r="AB43" s="79"/>
      <c r="AC43" s="79"/>
      <c r="AD43" s="80"/>
      <c r="AE43" s="80"/>
      <c r="AF43" s="80"/>
      <c r="AG43" s="80"/>
      <c r="AH43" s="85"/>
      <c r="AI43" s="32" t="s">
        <v>81</v>
      </c>
      <c r="AJ43" s="38">
        <v>2</v>
      </c>
      <c r="AK43" s="24"/>
      <c r="AL43" s="24"/>
      <c r="AM43" s="9"/>
      <c r="AN43" s="9"/>
      <c r="AO43" s="9"/>
      <c r="AP43" s="10"/>
      <c r="AQ43" s="10"/>
      <c r="AR43" s="10"/>
      <c r="AS43" s="11"/>
    </row>
    <row r="44" spans="1:45" ht="99.75" customHeight="1">
      <c r="A44" s="74"/>
      <c r="B44" s="46"/>
      <c r="C44" s="46"/>
      <c r="D44" s="46"/>
      <c r="E44" s="61"/>
      <c r="F44" s="46"/>
      <c r="G44" s="46"/>
      <c r="H44" s="73"/>
      <c r="I44" s="46"/>
      <c r="J44" s="46"/>
      <c r="K44" s="46"/>
      <c r="L44" s="48"/>
      <c r="M44" s="73"/>
      <c r="N44" s="73"/>
      <c r="O44" s="62"/>
      <c r="P44" s="46"/>
      <c r="Q44" s="47"/>
      <c r="R44" s="61"/>
      <c r="S44" s="46"/>
      <c r="T44" s="46"/>
      <c r="U44" s="46"/>
      <c r="V44" s="46"/>
      <c r="W44" s="46"/>
      <c r="X44" s="46"/>
      <c r="Y44" s="92"/>
      <c r="Z44" s="92"/>
      <c r="AA44" s="46"/>
      <c r="AB44" s="79"/>
      <c r="AC44" s="79"/>
      <c r="AD44" s="80"/>
      <c r="AE44" s="80"/>
      <c r="AF44" s="80"/>
      <c r="AG44" s="80"/>
      <c r="AH44" s="85"/>
      <c r="AI44" s="32" t="s">
        <v>82</v>
      </c>
      <c r="AJ44" s="38">
        <v>2</v>
      </c>
      <c r="AK44" s="24"/>
      <c r="AL44" s="24"/>
      <c r="AM44" s="9"/>
      <c r="AN44" s="9"/>
      <c r="AO44" s="9"/>
      <c r="AP44" s="10"/>
      <c r="AQ44" s="10"/>
      <c r="AR44" s="10"/>
      <c r="AS44" s="11"/>
    </row>
    <row r="45" spans="1:45" ht="14.25" customHeight="1">
      <c r="A45" s="27"/>
      <c r="B45" s="24"/>
      <c r="C45" s="24"/>
      <c r="D45" s="24"/>
      <c r="E45" s="24"/>
      <c r="F45" s="24"/>
      <c r="G45" s="24"/>
      <c r="H45" s="24"/>
      <c r="I45" s="28"/>
      <c r="J45" s="28"/>
      <c r="K45" s="28"/>
      <c r="L45" s="24"/>
      <c r="M45" s="24"/>
      <c r="N45" s="24"/>
      <c r="O45" s="24"/>
      <c r="P45" s="28"/>
      <c r="Q45" s="28"/>
      <c r="R45" s="28"/>
      <c r="S45" s="28"/>
      <c r="T45" s="28"/>
      <c r="U45" s="28"/>
      <c r="V45" s="28"/>
      <c r="W45" s="28"/>
      <c r="X45" s="24"/>
      <c r="Y45" s="24"/>
      <c r="Z45" s="24"/>
      <c r="AA45" s="24"/>
      <c r="AB45" s="24"/>
      <c r="AC45" s="24"/>
      <c r="AD45" s="24"/>
      <c r="AE45" s="24"/>
      <c r="AF45" s="31"/>
      <c r="AG45" s="24"/>
      <c r="AH45" s="24"/>
      <c r="AI45" s="24"/>
      <c r="AJ45" s="24"/>
      <c r="AK45" s="24"/>
      <c r="AL45" s="24"/>
      <c r="AM45" s="9"/>
      <c r="AN45" s="9"/>
      <c r="AO45" s="9"/>
      <c r="AP45" s="10"/>
      <c r="AQ45" s="10"/>
      <c r="AR45" s="10"/>
      <c r="AS45" s="11"/>
    </row>
    <row r="46" spans="1:45" ht="14.25" customHeight="1">
      <c r="A46" s="27"/>
      <c r="B46" s="24"/>
      <c r="C46" s="24"/>
      <c r="D46" s="24"/>
      <c r="E46" s="24"/>
      <c r="F46" s="24"/>
      <c r="G46" s="24"/>
      <c r="H46" s="24"/>
      <c r="I46" s="28"/>
      <c r="J46" s="28"/>
      <c r="K46" s="28"/>
      <c r="L46" s="24"/>
      <c r="M46" s="24"/>
      <c r="N46" s="24"/>
      <c r="O46" s="24"/>
      <c r="P46" s="28"/>
      <c r="Q46" s="28"/>
      <c r="R46" s="28"/>
      <c r="S46" s="28"/>
      <c r="T46" s="28"/>
      <c r="U46" s="28"/>
      <c r="V46" s="28"/>
      <c r="W46" s="28"/>
      <c r="X46" s="24"/>
      <c r="Y46" s="24"/>
      <c r="Z46" s="24"/>
      <c r="AA46" s="24"/>
      <c r="AB46" s="24"/>
      <c r="AC46" s="24"/>
      <c r="AD46" s="24"/>
      <c r="AE46" s="24"/>
      <c r="AF46" s="31"/>
      <c r="AG46" s="24"/>
      <c r="AH46" s="24"/>
      <c r="AI46" s="24"/>
      <c r="AJ46" s="24"/>
      <c r="AK46" s="24"/>
      <c r="AL46" s="24"/>
      <c r="AM46" s="9"/>
      <c r="AN46" s="9"/>
      <c r="AO46" s="9"/>
      <c r="AP46" s="10"/>
      <c r="AQ46" s="10"/>
      <c r="AR46" s="10"/>
      <c r="AS46" s="11"/>
    </row>
    <row r="47" spans="1:45" ht="14.25" customHeight="1">
      <c r="A47" s="27"/>
      <c r="B47" s="24"/>
      <c r="C47" s="24"/>
      <c r="D47" s="24"/>
      <c r="E47" s="24"/>
      <c r="F47" s="24"/>
      <c r="G47" s="24"/>
      <c r="H47" s="24"/>
      <c r="I47" s="28"/>
      <c r="J47" s="28"/>
      <c r="K47" s="28"/>
      <c r="L47" s="24"/>
      <c r="M47" s="24"/>
      <c r="N47" s="24"/>
      <c r="O47" s="24"/>
      <c r="P47" s="28"/>
      <c r="Q47" s="28"/>
      <c r="R47" s="28"/>
      <c r="S47" s="28"/>
      <c r="T47" s="28"/>
      <c r="U47" s="28"/>
      <c r="V47" s="28"/>
      <c r="W47" s="28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9"/>
      <c r="AN47" s="9"/>
      <c r="AO47" s="9"/>
      <c r="AP47" s="10"/>
      <c r="AQ47" s="10"/>
      <c r="AR47" s="10"/>
      <c r="AS47" s="11"/>
    </row>
    <row r="48" spans="1:45" ht="14.25" customHeight="1">
      <c r="A48" s="27"/>
      <c r="B48" s="24"/>
      <c r="C48" s="24"/>
      <c r="D48" s="24"/>
      <c r="E48" s="24"/>
      <c r="F48" s="24"/>
      <c r="G48" s="24"/>
      <c r="H48" s="24"/>
      <c r="I48" s="28"/>
      <c r="J48" s="28"/>
      <c r="K48" s="28"/>
      <c r="L48" s="24"/>
      <c r="M48" s="24"/>
      <c r="N48" s="24"/>
      <c r="O48" s="24"/>
      <c r="P48" s="28"/>
      <c r="Q48" s="28"/>
      <c r="R48" s="28"/>
      <c r="S48" s="28"/>
      <c r="T48" s="28"/>
      <c r="U48" s="28"/>
      <c r="V48" s="28"/>
      <c r="W48" s="28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9"/>
      <c r="AN48" s="9"/>
      <c r="AO48" s="9"/>
      <c r="AP48" s="10"/>
      <c r="AQ48" s="10"/>
      <c r="AR48" s="10"/>
      <c r="AS48" s="11"/>
    </row>
    <row r="49" spans="1:45" ht="14.25" customHeight="1">
      <c r="A49" s="16"/>
      <c r="B49" s="9"/>
      <c r="C49" s="9"/>
      <c r="D49" s="9"/>
      <c r="E49" s="9"/>
      <c r="F49" s="9"/>
      <c r="G49" s="9"/>
      <c r="H49" s="9"/>
      <c r="I49" s="17"/>
      <c r="J49" s="17"/>
      <c r="K49" s="17"/>
      <c r="L49" s="9"/>
      <c r="M49" s="9"/>
      <c r="N49" s="9"/>
      <c r="O49" s="9"/>
      <c r="P49" s="17"/>
      <c r="Q49" s="17"/>
      <c r="R49" s="17"/>
      <c r="S49" s="17"/>
      <c r="T49" s="17"/>
      <c r="U49" s="17"/>
      <c r="V49" s="17"/>
      <c r="W49" s="17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10"/>
      <c r="AQ49" s="10"/>
      <c r="AR49" s="10"/>
      <c r="AS49" s="11"/>
    </row>
    <row r="50" spans="1:45" ht="14.25" customHeight="1">
      <c r="A50" s="16"/>
      <c r="B50" s="9"/>
      <c r="C50" s="9"/>
      <c r="D50" s="9"/>
      <c r="E50" s="9"/>
      <c r="F50" s="9"/>
      <c r="G50" s="9"/>
      <c r="H50" s="9"/>
      <c r="I50" s="17"/>
      <c r="J50" s="17"/>
      <c r="K50" s="17"/>
      <c r="L50" s="9"/>
      <c r="M50" s="9"/>
      <c r="N50" s="9"/>
      <c r="O50" s="9"/>
      <c r="P50" s="17"/>
      <c r="Q50" s="17"/>
      <c r="R50" s="17"/>
      <c r="S50" s="17"/>
      <c r="T50" s="17"/>
      <c r="U50" s="17"/>
      <c r="V50" s="17"/>
      <c r="W50" s="17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10"/>
      <c r="AQ50" s="10"/>
      <c r="AR50" s="10"/>
      <c r="AS50" s="11"/>
    </row>
    <row r="51" spans="1:45" ht="14.25" customHeight="1">
      <c r="A51" s="16"/>
      <c r="B51" s="9"/>
      <c r="C51" s="9"/>
      <c r="D51" s="9"/>
      <c r="E51" s="9"/>
      <c r="F51" s="9"/>
      <c r="G51" s="9"/>
      <c r="H51" s="9"/>
      <c r="I51" s="17"/>
      <c r="J51" s="17"/>
      <c r="K51" s="17"/>
      <c r="L51" s="9"/>
      <c r="M51" s="9"/>
      <c r="N51" s="9"/>
      <c r="O51" s="9"/>
      <c r="P51" s="17"/>
      <c r="Q51" s="17"/>
      <c r="R51" s="17"/>
      <c r="S51" s="17"/>
      <c r="T51" s="17"/>
      <c r="U51" s="17"/>
      <c r="V51" s="17"/>
      <c r="W51" s="17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10"/>
      <c r="AQ51" s="10"/>
      <c r="AR51" s="10"/>
      <c r="AS51" s="11"/>
    </row>
    <row r="52" spans="1:45" ht="14.25" customHeight="1">
      <c r="A52" s="18"/>
      <c r="B52" s="19"/>
      <c r="C52" s="19"/>
      <c r="D52" s="19"/>
      <c r="E52" s="19"/>
      <c r="F52" s="19"/>
      <c r="G52" s="19"/>
      <c r="H52" s="19"/>
      <c r="I52" s="20"/>
      <c r="J52" s="20"/>
      <c r="K52" s="20"/>
      <c r="L52" s="19"/>
      <c r="M52" s="19"/>
      <c r="N52" s="19"/>
      <c r="O52" s="19"/>
      <c r="P52" s="20"/>
      <c r="Q52" s="20"/>
      <c r="R52" s="20"/>
      <c r="S52" s="20"/>
      <c r="T52" s="20"/>
      <c r="U52" s="20"/>
      <c r="V52" s="20"/>
      <c r="W52" s="20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21"/>
      <c r="AQ52" s="21"/>
      <c r="AR52" s="21"/>
      <c r="AS52" s="22"/>
    </row>
  </sheetData>
  <mergeCells count="348">
    <mergeCell ref="AG39:AG41"/>
    <mergeCell ref="AH39:AH41"/>
    <mergeCell ref="X39:X41"/>
    <mergeCell ref="Y39:Y41"/>
    <mergeCell ref="Z39:Z41"/>
    <mergeCell ref="AA39:AA41"/>
    <mergeCell ref="AB39:AB41"/>
    <mergeCell ref="AC39:AC41"/>
    <mergeCell ref="AD39:AD41"/>
    <mergeCell ref="AE39:AE41"/>
    <mergeCell ref="AF39:AF41"/>
    <mergeCell ref="A39:A41"/>
    <mergeCell ref="B39:B41"/>
    <mergeCell ref="C39:C41"/>
    <mergeCell ref="D39:D41"/>
    <mergeCell ref="E39:E41"/>
    <mergeCell ref="F39:F41"/>
    <mergeCell ref="G39:G41"/>
    <mergeCell ref="H39:H41"/>
    <mergeCell ref="I39:I41"/>
    <mergeCell ref="J39:J41"/>
    <mergeCell ref="K39:K41"/>
    <mergeCell ref="L39:L41"/>
    <mergeCell ref="M39:M41"/>
    <mergeCell ref="N39:N41"/>
    <mergeCell ref="O39:O41"/>
    <mergeCell ref="P39:P41"/>
    <mergeCell ref="Q39:Q41"/>
    <mergeCell ref="R39:R41"/>
    <mergeCell ref="AH36:AH38"/>
    <mergeCell ref="AE36:AE38"/>
    <mergeCell ref="AF36:AF38"/>
    <mergeCell ref="AG36:AG38"/>
    <mergeCell ref="X36:X38"/>
    <mergeCell ref="Y36:Y38"/>
    <mergeCell ref="Z36:Z38"/>
    <mergeCell ref="AA36:AA38"/>
    <mergeCell ref="AB36:AB38"/>
    <mergeCell ref="AC36:AC38"/>
    <mergeCell ref="AD36:AD38"/>
    <mergeCell ref="T36:T38"/>
    <mergeCell ref="U36:U38"/>
    <mergeCell ref="V36:V38"/>
    <mergeCell ref="W36:W38"/>
    <mergeCell ref="S39:S41"/>
    <mergeCell ref="T39:T41"/>
    <mergeCell ref="U39:U41"/>
    <mergeCell ref="V39:V41"/>
    <mergeCell ref="W39:W41"/>
    <mergeCell ref="AD42:AD44"/>
    <mergeCell ref="AC21:AC23"/>
    <mergeCell ref="AB21:AB23"/>
    <mergeCell ref="AD21:AD23"/>
    <mergeCell ref="P28:P29"/>
    <mergeCell ref="P30:P31"/>
    <mergeCell ref="M21:M23"/>
    <mergeCell ref="X34:X35"/>
    <mergeCell ref="Y32:Y33"/>
    <mergeCell ref="Y34:Y35"/>
    <mergeCell ref="Z32:Z33"/>
    <mergeCell ref="Z34:Z35"/>
    <mergeCell ref="AA32:AA35"/>
    <mergeCell ref="T32:T33"/>
    <mergeCell ref="S34:S35"/>
    <mergeCell ref="T34:T35"/>
    <mergeCell ref="U34:U35"/>
    <mergeCell ref="V34:V35"/>
    <mergeCell ref="Z21:Z23"/>
    <mergeCell ref="S28:S31"/>
    <mergeCell ref="T28:T31"/>
    <mergeCell ref="U28:U31"/>
    <mergeCell ref="V28:V31"/>
    <mergeCell ref="X28:X31"/>
    <mergeCell ref="A42:A44"/>
    <mergeCell ref="B42:B44"/>
    <mergeCell ref="C42:C44"/>
    <mergeCell ref="D42:D44"/>
    <mergeCell ref="E42:E44"/>
    <mergeCell ref="F42:F44"/>
    <mergeCell ref="G42:G44"/>
    <mergeCell ref="H42:H44"/>
    <mergeCell ref="I42:I44"/>
    <mergeCell ref="AH42:AH44"/>
    <mergeCell ref="AF42:AF44"/>
    <mergeCell ref="J42:J44"/>
    <mergeCell ref="K42:K44"/>
    <mergeCell ref="M42:M44"/>
    <mergeCell ref="N42:N44"/>
    <mergeCell ref="O42:O44"/>
    <mergeCell ref="P42:P44"/>
    <mergeCell ref="Q42:Q44"/>
    <mergeCell ref="R42:R44"/>
    <mergeCell ref="S42:S44"/>
    <mergeCell ref="T42:T44"/>
    <mergeCell ref="U42:U44"/>
    <mergeCell ref="Y42:Y44"/>
    <mergeCell ref="Z42:Z44"/>
    <mergeCell ref="AA42:AA44"/>
    <mergeCell ref="AG42:AG44"/>
    <mergeCell ref="L42:L44"/>
    <mergeCell ref="V42:V44"/>
    <mergeCell ref="W42:W44"/>
    <mergeCell ref="X42:X44"/>
    <mergeCell ref="AB42:AB44"/>
    <mergeCell ref="AC42:AC44"/>
    <mergeCell ref="AE42:AE44"/>
    <mergeCell ref="A16:A18"/>
    <mergeCell ref="O16:O18"/>
    <mergeCell ref="AB16:AB18"/>
    <mergeCell ref="AC16:AC18"/>
    <mergeCell ref="AF16:AF18"/>
    <mergeCell ref="M16:M18"/>
    <mergeCell ref="N16:N18"/>
    <mergeCell ref="AA16:AA18"/>
    <mergeCell ref="B16:B18"/>
    <mergeCell ref="C16:C18"/>
    <mergeCell ref="D16:D18"/>
    <mergeCell ref="E16:E18"/>
    <mergeCell ref="F16:F18"/>
    <mergeCell ref="G16:G18"/>
    <mergeCell ref="L16:L18"/>
    <mergeCell ref="T17:T18"/>
    <mergeCell ref="U17:U18"/>
    <mergeCell ref="V17:V18"/>
    <mergeCell ref="W17:W18"/>
    <mergeCell ref="A5:AI5"/>
    <mergeCell ref="A6:AI6"/>
    <mergeCell ref="A10:O10"/>
    <mergeCell ref="AB11:AC11"/>
    <mergeCell ref="Q11:S11"/>
    <mergeCell ref="P10:AA10"/>
    <mergeCell ref="AB10:AC10"/>
    <mergeCell ref="AH10:AJ10"/>
    <mergeCell ref="T11:X11"/>
    <mergeCell ref="AA11:AA12"/>
    <mergeCell ref="AD10:AG10"/>
    <mergeCell ref="AD11:AG11"/>
    <mergeCell ref="AH11:AH12"/>
    <mergeCell ref="C11:D11"/>
    <mergeCell ref="A11:A12"/>
    <mergeCell ref="B11:B12"/>
    <mergeCell ref="E11:E12"/>
    <mergeCell ref="F11:F12"/>
    <mergeCell ref="AI11:AI12"/>
    <mergeCell ref="H11:K11"/>
    <mergeCell ref="L11:L12"/>
    <mergeCell ref="M11:O11"/>
    <mergeCell ref="P11:P12"/>
    <mergeCell ref="A13:A15"/>
    <mergeCell ref="B13:B15"/>
    <mergeCell ref="C13:C15"/>
    <mergeCell ref="D13:D15"/>
    <mergeCell ref="E13:E15"/>
    <mergeCell ref="F13:F15"/>
    <mergeCell ref="G13:G15"/>
    <mergeCell ref="AG13:AG15"/>
    <mergeCell ref="H13:H14"/>
    <mergeCell ref="I13:I14"/>
    <mergeCell ref="J13:J14"/>
    <mergeCell ref="K13:K14"/>
    <mergeCell ref="P13:P14"/>
    <mergeCell ref="Q13:Q14"/>
    <mergeCell ref="R13:R14"/>
    <mergeCell ref="S13:S14"/>
    <mergeCell ref="T13:T14"/>
    <mergeCell ref="L13:L15"/>
    <mergeCell ref="O13:O15"/>
    <mergeCell ref="U13:U14"/>
    <mergeCell ref="X13:X14"/>
    <mergeCell ref="AF13:AF15"/>
    <mergeCell ref="AE13:AE15"/>
    <mergeCell ref="AD13:AD15"/>
    <mergeCell ref="L21:L23"/>
    <mergeCell ref="N21:N23"/>
    <mergeCell ref="O21:O23"/>
    <mergeCell ref="P21:P23"/>
    <mergeCell ref="AH13:AH15"/>
    <mergeCell ref="X17:X18"/>
    <mergeCell ref="AB13:AB15"/>
    <mergeCell ref="AC13:AC15"/>
    <mergeCell ref="V13:V14"/>
    <mergeCell ref="W13:W14"/>
    <mergeCell ref="N13:N15"/>
    <mergeCell ref="M13:M15"/>
    <mergeCell ref="Y13:Y15"/>
    <mergeCell ref="Z13:Z15"/>
    <mergeCell ref="AA13:AA15"/>
    <mergeCell ref="AG16:AG18"/>
    <mergeCell ref="AE16:AE18"/>
    <mergeCell ref="AD16:AD18"/>
    <mergeCell ref="Y16:Y18"/>
    <mergeCell ref="Z16:Z18"/>
    <mergeCell ref="W21:W23"/>
    <mergeCell ref="T21:T23"/>
    <mergeCell ref="U21:U23"/>
    <mergeCell ref="AG19:AG20"/>
    <mergeCell ref="A19:A20"/>
    <mergeCell ref="B19:B20"/>
    <mergeCell ref="C19:C20"/>
    <mergeCell ref="D19:D20"/>
    <mergeCell ref="E19:E20"/>
    <mergeCell ref="F19:F20"/>
    <mergeCell ref="A21:A23"/>
    <mergeCell ref="B21:B23"/>
    <mergeCell ref="C21:C23"/>
    <mergeCell ref="D21:D23"/>
    <mergeCell ref="E21:E23"/>
    <mergeCell ref="F21:F23"/>
    <mergeCell ref="AH24:AH27"/>
    <mergeCell ref="AE24:AE27"/>
    <mergeCell ref="AF24:AF27"/>
    <mergeCell ref="AG24:AG27"/>
    <mergeCell ref="S21:S23"/>
    <mergeCell ref="AH19:AH20"/>
    <mergeCell ref="W24:W27"/>
    <mergeCell ref="X24:X27"/>
    <mergeCell ref="Y24:Y27"/>
    <mergeCell ref="AH21:AH23"/>
    <mergeCell ref="AG21:AG23"/>
    <mergeCell ref="AF21:AF23"/>
    <mergeCell ref="AE21:AE23"/>
    <mergeCell ref="AA19:AA20"/>
    <mergeCell ref="AB24:AB27"/>
    <mergeCell ref="S24:S27"/>
    <mergeCell ref="Z24:Z27"/>
    <mergeCell ref="AA24:AA27"/>
    <mergeCell ref="V21:V23"/>
    <mergeCell ref="T24:T27"/>
    <mergeCell ref="U24:U27"/>
    <mergeCell ref="V24:V27"/>
    <mergeCell ref="Y21:Y23"/>
    <mergeCell ref="X21:X23"/>
    <mergeCell ref="AH28:AH31"/>
    <mergeCell ref="G28:G31"/>
    <mergeCell ref="AD28:AD31"/>
    <mergeCell ref="AE28:AE31"/>
    <mergeCell ref="AF28:AF31"/>
    <mergeCell ref="AA28:AA31"/>
    <mergeCell ref="AB28:AB31"/>
    <mergeCell ref="AC28:AC31"/>
    <mergeCell ref="M32:M35"/>
    <mergeCell ref="N32:N35"/>
    <mergeCell ref="O32:O35"/>
    <mergeCell ref="AF32:AF35"/>
    <mergeCell ref="K32:K33"/>
    <mergeCell ref="AH32:AH35"/>
    <mergeCell ref="AB32:AB35"/>
    <mergeCell ref="AC32:AC35"/>
    <mergeCell ref="W34:W35"/>
    <mergeCell ref="L28:L31"/>
    <mergeCell ref="M28:M31"/>
    <mergeCell ref="N28:N31"/>
    <mergeCell ref="W28:W31"/>
    <mergeCell ref="Y28:Y31"/>
    <mergeCell ref="Z28:Z31"/>
    <mergeCell ref="J34:J35"/>
    <mergeCell ref="R24:R27"/>
    <mergeCell ref="J21:J23"/>
    <mergeCell ref="N19:N20"/>
    <mergeCell ref="F28:F31"/>
    <mergeCell ref="D32:D35"/>
    <mergeCell ref="C32:C35"/>
    <mergeCell ref="L19:L20"/>
    <mergeCell ref="M19:M20"/>
    <mergeCell ref="O19:O20"/>
    <mergeCell ref="J24:J27"/>
    <mergeCell ref="K24:K27"/>
    <mergeCell ref="L24:L27"/>
    <mergeCell ref="M24:M27"/>
    <mergeCell ref="N24:N27"/>
    <mergeCell ref="O24:O27"/>
    <mergeCell ref="H24:H27"/>
    <mergeCell ref="I24:I27"/>
    <mergeCell ref="G21:G23"/>
    <mergeCell ref="G19:G20"/>
    <mergeCell ref="K21:K23"/>
    <mergeCell ref="Q24:Q27"/>
    <mergeCell ref="P24:P27"/>
    <mergeCell ref="H34:H35"/>
    <mergeCell ref="I34:I35"/>
    <mergeCell ref="AE19:AE20"/>
    <mergeCell ref="AD19:AD20"/>
    <mergeCell ref="AC19:AC20"/>
    <mergeCell ref="AB19:AB20"/>
    <mergeCell ref="AD32:AD35"/>
    <mergeCell ref="AE32:AE35"/>
    <mergeCell ref="AG32:AG35"/>
    <mergeCell ref="AA21:AA23"/>
    <mergeCell ref="AF19:AF20"/>
    <mergeCell ref="AC24:AC27"/>
    <mergeCell ref="AD24:AD27"/>
    <mergeCell ref="AG28:AG31"/>
    <mergeCell ref="A24:A27"/>
    <mergeCell ref="B24:B27"/>
    <mergeCell ref="C24:C27"/>
    <mergeCell ref="D24:D27"/>
    <mergeCell ref="E24:E27"/>
    <mergeCell ref="F24:F27"/>
    <mergeCell ref="G24:G27"/>
    <mergeCell ref="A32:A35"/>
    <mergeCell ref="A28:A31"/>
    <mergeCell ref="E32:E35"/>
    <mergeCell ref="F32:F35"/>
    <mergeCell ref="G32:G35"/>
    <mergeCell ref="B32:B35"/>
    <mergeCell ref="B28:B31"/>
    <mergeCell ref="C28:C31"/>
    <mergeCell ref="D28:D31"/>
    <mergeCell ref="E28:E31"/>
    <mergeCell ref="O36:O38"/>
    <mergeCell ref="P36:P38"/>
    <mergeCell ref="S36:S38"/>
    <mergeCell ref="I36:I38"/>
    <mergeCell ref="J36:J38"/>
    <mergeCell ref="K36:K38"/>
    <mergeCell ref="L36:L38"/>
    <mergeCell ref="R36:R38"/>
    <mergeCell ref="Q36:Q38"/>
    <mergeCell ref="A36:A38"/>
    <mergeCell ref="B36:B38"/>
    <mergeCell ref="C36:C38"/>
    <mergeCell ref="D36:D38"/>
    <mergeCell ref="E36:E38"/>
    <mergeCell ref="F36:F38"/>
    <mergeCell ref="G36:G38"/>
    <mergeCell ref="M36:M38"/>
    <mergeCell ref="N36:N38"/>
    <mergeCell ref="H36:H38"/>
    <mergeCell ref="V32:V33"/>
    <mergeCell ref="W32:W33"/>
    <mergeCell ref="X32:X33"/>
    <mergeCell ref="K34:K35"/>
    <mergeCell ref="P32:P33"/>
    <mergeCell ref="Q32:Q33"/>
    <mergeCell ref="L32:L35"/>
    <mergeCell ref="H28:H31"/>
    <mergeCell ref="I28:I31"/>
    <mergeCell ref="J28:J31"/>
    <mergeCell ref="K28:K31"/>
    <mergeCell ref="Q28:Q31"/>
    <mergeCell ref="R28:R31"/>
    <mergeCell ref="R34:R35"/>
    <mergeCell ref="O28:O31"/>
    <mergeCell ref="U32:U33"/>
    <mergeCell ref="R32:R33"/>
    <mergeCell ref="S32:S33"/>
    <mergeCell ref="P34:P35"/>
    <mergeCell ref="Q34:Q35"/>
  </mergeCells>
  <conditionalFormatting sqref="O13:O14 O16 O19 O21 O24 O28:O30 O32:O34 O42">
    <cfRule type="containsText" dxfId="46" priority="143" stopIfTrue="1" operator="containsText" text="I">
      <formula>NOT(ISERROR(FIND(UPPER("I"),UPPER(O13))))</formula>
      <formula>"I"</formula>
    </cfRule>
    <cfRule type="containsText" dxfId="45" priority="142" stopIfTrue="1" operator="containsText" text="II">
      <formula>NOT(ISERROR(FIND(UPPER("II"),UPPER(O13))))</formula>
      <formula>"II"</formula>
    </cfRule>
    <cfRule type="containsText" dxfId="44" priority="141" stopIfTrue="1" operator="containsText" text="III">
      <formula>NOT(ISERROR(FIND(UPPER("III"),UPPER(O13))))</formula>
      <formula>"III"</formula>
    </cfRule>
    <cfRule type="containsText" dxfId="43" priority="140" stopIfTrue="1" operator="containsText" text="IV">
      <formula>NOT(ISERROR(FIND(UPPER("IV"),UPPER(O13))))</formula>
      <formula>"IV"</formula>
    </cfRule>
  </conditionalFormatting>
  <conditionalFormatting sqref="O36">
    <cfRule type="containsText" dxfId="42" priority="103" stopIfTrue="1" operator="containsText" text="II">
      <formula>NOT(ISERROR(FIND(UPPER("II"),UPPER(O36))))</formula>
      <formula>"II"</formula>
    </cfRule>
    <cfRule type="containsText" dxfId="41" priority="104" stopIfTrue="1" operator="containsText" text="I">
      <formula>NOT(ISERROR(FIND(UPPER("I"),UPPER(O36))))</formula>
      <formula>"I"</formula>
    </cfRule>
    <cfRule type="containsText" dxfId="40" priority="102" stopIfTrue="1" operator="containsText" text="III">
      <formula>NOT(ISERROR(FIND(UPPER("III"),UPPER(O36))))</formula>
      <formula>"III"</formula>
    </cfRule>
    <cfRule type="containsText" dxfId="39" priority="101" stopIfTrue="1" operator="containsText" text="IV">
      <formula>NOT(ISERROR(FIND(UPPER("IV"),UPPER(O36))))</formula>
      <formula>"IV"</formula>
    </cfRule>
  </conditionalFormatting>
  <conditionalFormatting sqref="O39">
    <cfRule type="containsText" dxfId="38" priority="32" stopIfTrue="1" operator="containsText" text="III">
      <formula>NOT(ISERROR(FIND(UPPER("III"),UPPER(O39))))</formula>
      <formula>"III"</formula>
    </cfRule>
    <cfRule type="containsText" dxfId="37" priority="31" stopIfTrue="1" operator="containsText" text="IV">
      <formula>NOT(ISERROR(FIND(UPPER("IV"),UPPER(O39))))</formula>
      <formula>"IV"</formula>
    </cfRule>
    <cfRule type="containsText" dxfId="36" priority="33" stopIfTrue="1" operator="containsText" text="II">
      <formula>NOT(ISERROR(FIND(UPPER("II"),UPPER(O39))))</formula>
      <formula>"II"</formula>
    </cfRule>
    <cfRule type="containsText" dxfId="35" priority="34" stopIfTrue="1" operator="containsText" text="I">
      <formula>NOT(ISERROR(FIND(UPPER("I"),UPPER(O39))))</formula>
      <formula>"I"</formula>
    </cfRule>
  </conditionalFormatting>
  <conditionalFormatting sqref="AD36">
    <cfRule type="cellIs" dxfId="34" priority="10" stopIfTrue="1" operator="equal">
      <formula>"I"</formula>
    </cfRule>
  </conditionalFormatting>
  <conditionalFormatting sqref="AD39">
    <cfRule type="cellIs" dxfId="33" priority="6" stopIfTrue="1" operator="equal">
      <formula>"I"</formula>
    </cfRule>
  </conditionalFormatting>
  <conditionalFormatting sqref="AD13:AE13 AD16:AE16 AD24:AE24 AG24 AG28:AG30 AD32:AE32 AG32">
    <cfRule type="cellIs" dxfId="32" priority="144" stopIfTrue="1" operator="equal">
      <formula>"I"</formula>
    </cfRule>
  </conditionalFormatting>
  <conditionalFormatting sqref="AD19:AE19">
    <cfRule type="cellIs" dxfId="31" priority="50" stopIfTrue="1" operator="equal">
      <formula>"I"</formula>
    </cfRule>
  </conditionalFormatting>
  <conditionalFormatting sqref="AD21:AE21">
    <cfRule type="cellIs" dxfId="30" priority="128" stopIfTrue="1" operator="equal">
      <formula>"I"</formula>
    </cfRule>
  </conditionalFormatting>
  <conditionalFormatting sqref="AD42:AF42">
    <cfRule type="cellIs" dxfId="29" priority="73" stopIfTrue="1" operator="equal">
      <formula>"I"</formula>
    </cfRule>
  </conditionalFormatting>
  <conditionalFormatting sqref="AE13 AE16 AE24 AE32 AE21 AE42 AE19">
    <cfRule type="cellIs" dxfId="28" priority="145" stopIfTrue="1" operator="equal">
      <formula>"II"</formula>
    </cfRule>
  </conditionalFormatting>
  <conditionalFormatting sqref="AE36">
    <cfRule type="cellIs" dxfId="27" priority="43" stopIfTrue="1" operator="equal">
      <formula>"II"</formula>
    </cfRule>
  </conditionalFormatting>
  <conditionalFormatting sqref="AE39">
    <cfRule type="cellIs" dxfId="26" priority="20" stopIfTrue="1" operator="equal">
      <formula>"II"</formula>
    </cfRule>
  </conditionalFormatting>
  <conditionalFormatting sqref="AE36:AF36">
    <cfRule type="cellIs" dxfId="25" priority="41" stopIfTrue="1" operator="equal">
      <formula>"I"</formula>
    </cfRule>
  </conditionalFormatting>
  <conditionalFormatting sqref="AE39:AF39">
    <cfRule type="cellIs" dxfId="24" priority="18" stopIfTrue="1" operator="equal">
      <formula>"I"</formula>
    </cfRule>
  </conditionalFormatting>
  <conditionalFormatting sqref="AF13 AF16 AF32:AF34">
    <cfRule type="containsText" dxfId="23" priority="146" stopIfTrue="1" operator="containsText" text="III">
      <formula>NOT(ISERROR(FIND(UPPER("III"),UPPER(AF13))))</formula>
      <formula>"III"</formula>
    </cfRule>
    <cfRule type="cellIs" dxfId="22" priority="146" stopIfTrue="1" operator="equal">
      <formula>"III"</formula>
    </cfRule>
  </conditionalFormatting>
  <conditionalFormatting sqref="AF19">
    <cfRule type="cellIs" dxfId="21" priority="2" stopIfTrue="1" operator="equal">
      <formula>"III"</formula>
    </cfRule>
    <cfRule type="containsText" dxfId="20" priority="1" stopIfTrue="1" operator="containsText" text="III">
      <formula>NOT(ISERROR(FIND(UPPER("III"),UPPER(AF19))))</formula>
      <formula>"III"</formula>
    </cfRule>
  </conditionalFormatting>
  <conditionalFormatting sqref="AF21">
    <cfRule type="cellIs" dxfId="19" priority="94" stopIfTrue="1" operator="equal">
      <formula>"III"</formula>
    </cfRule>
    <cfRule type="containsText" dxfId="18" priority="93" stopIfTrue="1" operator="containsText" text="III">
      <formula>NOT(ISERROR(FIND(UPPER("III"),UPPER(AF21))))</formula>
      <formula>"III"</formula>
    </cfRule>
  </conditionalFormatting>
  <conditionalFormatting sqref="AF24">
    <cfRule type="containsText" dxfId="17" priority="119" stopIfTrue="1" operator="containsText" text="III">
      <formula>NOT(ISERROR(FIND(UPPER("III"),UPPER(AF24))))</formula>
      <formula>"III"</formula>
    </cfRule>
    <cfRule type="cellIs" dxfId="16" priority="120" stopIfTrue="1" operator="equal">
      <formula>"III"</formula>
    </cfRule>
  </conditionalFormatting>
  <conditionalFormatting sqref="AF36">
    <cfRule type="cellIs" dxfId="15" priority="40" stopIfTrue="1" operator="equal">
      <formula>"III"</formula>
    </cfRule>
  </conditionalFormatting>
  <conditionalFormatting sqref="AF39">
    <cfRule type="cellIs" dxfId="14" priority="17" stopIfTrue="1" operator="equal">
      <formula>"III"</formula>
    </cfRule>
  </conditionalFormatting>
  <conditionalFormatting sqref="AF42">
    <cfRule type="cellIs" dxfId="13" priority="72" stopIfTrue="1" operator="equal">
      <formula>"III"</formula>
    </cfRule>
  </conditionalFormatting>
  <conditionalFormatting sqref="AF45:AF46">
    <cfRule type="cellIs" dxfId="12" priority="116" stopIfTrue="1" operator="equal">
      <formula>"I"</formula>
    </cfRule>
  </conditionalFormatting>
  <conditionalFormatting sqref="AF13:AG13 AF16:AG16 AF32:AF34">
    <cfRule type="cellIs" dxfId="11" priority="147" stopIfTrue="1" operator="equal">
      <formula>"I"</formula>
    </cfRule>
  </conditionalFormatting>
  <conditionalFormatting sqref="AG13">
    <cfRule type="containsText" dxfId="10" priority="82" stopIfTrue="1" operator="containsText" text="IV">
      <formula>NOT(ISERROR(FIND(UPPER("IV"),UPPER(AG13))))</formula>
      <formula>"IV"</formula>
    </cfRule>
  </conditionalFormatting>
  <conditionalFormatting sqref="AG16 AG24 AG28:AG30 AG32 AG19 AG21">
    <cfRule type="containsText" dxfId="9" priority="150" stopIfTrue="1" operator="containsText" text="IV">
      <formula>NOT(ISERROR(FIND(UPPER("IV"),UPPER(AG16))))</formula>
      <formula>"IV"</formula>
    </cfRule>
  </conditionalFormatting>
  <conditionalFormatting sqref="AG19">
    <cfRule type="cellIs" dxfId="8" priority="151" stopIfTrue="1" operator="equal">
      <formula>"I"</formula>
    </cfRule>
  </conditionalFormatting>
  <conditionalFormatting sqref="AG21">
    <cfRule type="cellIs" dxfId="7" priority="152" stopIfTrue="1" operator="equal">
      <formula>"I"</formula>
    </cfRule>
    <cfRule type="cellIs" dxfId="6" priority="152" stopIfTrue="1" operator="equal">
      <formula>"IV"</formula>
    </cfRule>
  </conditionalFormatting>
  <conditionalFormatting sqref="AG36">
    <cfRule type="cellIs" dxfId="5" priority="39" stopIfTrue="1" operator="equal">
      <formula>"I"</formula>
    </cfRule>
    <cfRule type="containsText" dxfId="4" priority="38" stopIfTrue="1" operator="containsText" text="IV">
      <formula>NOT(ISERROR(FIND(UPPER("IV"),UPPER(AG36))))</formula>
      <formula>"IV"</formula>
    </cfRule>
  </conditionalFormatting>
  <conditionalFormatting sqref="AG39">
    <cfRule type="cellIs" dxfId="3" priority="16" stopIfTrue="1" operator="equal">
      <formula>"I"</formula>
    </cfRule>
    <cfRule type="containsText" dxfId="2" priority="15" stopIfTrue="1" operator="containsText" text="IV">
      <formula>NOT(ISERROR(FIND(UPPER("IV"),UPPER(AG39))))</formula>
      <formula>"IV"</formula>
    </cfRule>
  </conditionalFormatting>
  <conditionalFormatting sqref="AG42">
    <cfRule type="cellIs" dxfId="1" priority="79" stopIfTrue="1" operator="equal">
      <formula>"I"</formula>
    </cfRule>
    <cfRule type="containsText" dxfId="0" priority="78" stopIfTrue="1" operator="containsText" text="IV">
      <formula>NOT(ISERROR(FIND(UPPER("IV"),UPPER(AG42))))</formula>
      <formula>"IV"</formula>
    </cfRule>
  </conditionalFormatting>
  <dataValidations count="9">
    <dataValidation type="list" allowBlank="1" showInputMessage="1" showErrorMessage="1" sqref="C13:C14 C16 C19 C32:C34 C28:C30 C21 C24 C39:C40" xr:uid="{00000000-0002-0000-0100-000000000000}">
      <formula1>"Estategía,Objetivo,Meta,Proceso"</formula1>
    </dataValidation>
    <dataValidation type="list" allowBlank="1" showInputMessage="1" showErrorMessage="1" sqref="F13:F14 F16 F19 F24 F32:F34 F28:F30 F21 F42 F36 F39" xr:uid="{00000000-0002-0000-0100-000001000000}">
      <formula1>"Estratégico,Directivo,Operativo"</formula1>
    </dataValidation>
    <dataValidation type="list" allowBlank="1" showInputMessage="1" showErrorMessage="1" sqref="G13:G14 G16 G19 G24 G32:G34 G28:G30 G21 G42 G36 G39" xr:uid="{00000000-0002-0000-0100-000002000000}">
      <formula1>"Sustantivo,Administrativo,Legal,Financiero,Presupuestal,De servicio,De seguridad,De obra pública,De recursos humanos,De imagen,De TIC´s,De salud,De corrupción,Otros"</formula1>
    </dataValidation>
    <dataValidation type="list" allowBlank="1" showInputMessage="1" showErrorMessage="1" sqref="J15:J21 J24 J42 J13 J32:J34 J36 J28 J39" xr:uid="{00000000-0002-0000-0100-000003000000}">
      <formula1>"Humano,Financiero-Presupuestal,Técnico-Administrativo,TIC's,Material,Normativo,Externo"</formula1>
    </dataValidation>
    <dataValidation type="list" allowBlank="1" showInputMessage="1" showErrorMessage="1" sqref="K15:K21 K24 K34 K42 K13 K32 K36 K28 K39" xr:uid="{00000000-0002-0000-0100-000004000000}">
      <formula1>"Interno,Externo"</formula1>
    </dataValidation>
    <dataValidation type="list" allowBlank="1" showInputMessage="1" showErrorMessage="1" sqref="M13:N14 AB13:AC14 N16 AB16:AC16 AB32:AC34 M32:N34 M28:N30 AB28:AC30 AB24:AC24 AB21:AC21 M21:N21 M24:N24 M36:N37 M16:M17 M39:N40" xr:uid="{00000000-0002-0000-0100-000005000000}">
      <formula1>"1,2,3,4,5,6,7,8,9,10"</formula1>
    </dataValidation>
    <dataValidation type="list" allowBlank="1" showInputMessage="1" showErrorMessage="1" sqref="T36:W36 T24:W24 T19:W21 P15:P21 P24 T32:W32 T15:W17 P34 T34:W34 P42 T42:W42 P13 T13:W13 P28 P30 P32 P36 T28:W28 P39 T39:W39" xr:uid="{00000000-0002-0000-0100-000006000000}">
      <formula1>"Si,No"</formula1>
    </dataValidation>
    <dataValidation type="list" allowBlank="1" showInputMessage="1" showErrorMessage="1" sqref="S32 S15:S21 S24 S34 S42 S13 S36 S28 S39" xr:uid="{00000000-0002-0000-0100-000007000000}">
      <formula1>"Detectivo,Preventivo,Correctivo "</formula1>
    </dataValidation>
    <dataValidation type="list" allowBlank="1" showInputMessage="1" showErrorMessage="1" sqref="AH13:AH14 AH24 AH32:AH34 AH28:AH30 AH21 AH16:AH19" xr:uid="{00000000-0002-0000-0100-000008000000}">
      <formula1>"EVITAR EL RIESGO,REDUCIR EL RIESGO,ASUMIR EL RIESGO,TRANSFERIR EL RIESGO,COMPARTIR EL RIESGO"</formula1>
    </dataValidation>
  </dataValidations>
  <pageMargins left="0.78740157480314965" right="0.19685039370078741" top="0.78740157480314965" bottom="0.39370078740157483" header="0" footer="0"/>
  <pageSetup scale="10" fitToHeight="0" orientation="landscape" r:id="rId1"/>
  <headerFooter>
    <oddFooter>&amp;C&amp;"Helvetica Neue,Regular"&amp;12&amp;K000000&amp;P</oddFooter>
  </headerFooter>
  <rowBreaks count="1" manualBreakCount="1">
    <brk id="19" max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MATRIZ</vt:lpstr>
      <vt:lpstr>MATRIZ!Área_de_impresión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Director</cp:lastModifiedBy>
  <cp:lastPrinted>2025-03-10T20:10:02Z</cp:lastPrinted>
  <dcterms:created xsi:type="dcterms:W3CDTF">2024-02-09T16:36:10Z</dcterms:created>
  <dcterms:modified xsi:type="dcterms:W3CDTF">2025-10-02T17:45:49Z</dcterms:modified>
</cp:coreProperties>
</file>